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80" windowWidth="7500" windowHeight="5460" tabRatio="907" activeTab="0"/>
  </bookViews>
  <sheets>
    <sheet name="DS " sheetId="1" r:id="rId1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_xlnm._FilterDatabase" localSheetId="0" hidden="1">'DS '!$A$8:$M$58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'DS '!$8:$8</definedName>
    <definedName name="TaxTV">10%</definedName>
    <definedName name="TaxXL">5%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<sst xmlns="http://schemas.openxmlformats.org/spreadsheetml/2006/main" count="473" uniqueCount="183">
  <si>
    <t>Tốt</t>
  </si>
  <si>
    <t>Giỏi</t>
  </si>
  <si>
    <t>Xuất Sắc</t>
  </si>
  <si>
    <t>STT</t>
  </si>
  <si>
    <t>MÃ SV</t>
  </si>
  <si>
    <t>HỌ VÀ TÊN</t>
  </si>
  <si>
    <t>LỚP</t>
  </si>
  <si>
    <t>BỘ GIÁO DỤC &amp; ĐÀO TẠO</t>
  </si>
  <si>
    <t>TRƯỜNG ĐẠI HỌC DUY TÂN</t>
  </si>
  <si>
    <t>CỘNG HÒA XÃ HỘI CHỦ NGHĨA VIỆT NAM</t>
  </si>
  <si>
    <t>XẾP LOẠI KQHT</t>
  </si>
  <si>
    <t>XẾP LOẠI KQRL</t>
  </si>
  <si>
    <t>ĐTB KQHT</t>
  </si>
  <si>
    <t>Linh</t>
  </si>
  <si>
    <t>Phương</t>
  </si>
  <si>
    <t>Thành</t>
  </si>
  <si>
    <t>Độc lập - Tự do - Hạnh phúc</t>
  </si>
  <si>
    <t>QTKD</t>
  </si>
  <si>
    <t>CNTT</t>
  </si>
  <si>
    <t>KHOA</t>
  </si>
  <si>
    <t>TIỀN</t>
  </si>
  <si>
    <t>ĐH</t>
  </si>
  <si>
    <t>ĐTQT</t>
  </si>
  <si>
    <t>ĐT-VT</t>
  </si>
  <si>
    <t>XHNV</t>
  </si>
  <si>
    <t>CĐ</t>
  </si>
  <si>
    <t>Thư</t>
  </si>
  <si>
    <t>Kế Toán</t>
  </si>
  <si>
    <t>Du Lịch</t>
  </si>
  <si>
    <t>Kiến Trúc</t>
  </si>
  <si>
    <t>Ng.Ngữ</t>
  </si>
  <si>
    <t>Xây Dựng</t>
  </si>
  <si>
    <t>Môi Trường</t>
  </si>
  <si>
    <t>Y Dược</t>
  </si>
  <si>
    <t>CĐ Nghề</t>
  </si>
  <si>
    <t>TÊN</t>
  </si>
  <si>
    <t>Grand Total</t>
  </si>
  <si>
    <t>Total</t>
  </si>
  <si>
    <t>CĐ Total</t>
  </si>
  <si>
    <t>ĐH Total</t>
  </si>
  <si>
    <t>HỆ</t>
  </si>
  <si>
    <t>KT</t>
  </si>
  <si>
    <t xml:space="preserve">     HIỆU TRƯỞNG</t>
  </si>
  <si>
    <t>Vân</t>
  </si>
  <si>
    <t>Võ Chí</t>
  </si>
  <si>
    <t>Công</t>
  </si>
  <si>
    <t>K18XDD</t>
  </si>
  <si>
    <t>Ngọc</t>
  </si>
  <si>
    <t>Điều Dưỡng</t>
  </si>
  <si>
    <t>Dược</t>
  </si>
  <si>
    <t>Sum of TIỀN</t>
  </si>
  <si>
    <t>Hiếu</t>
  </si>
  <si>
    <t>K19VQH</t>
  </si>
  <si>
    <t>Thuận</t>
  </si>
  <si>
    <t>Lê Thị Kiều</t>
  </si>
  <si>
    <t>GHI CHÚ</t>
  </si>
  <si>
    <t>ĐTB
KQHT thang 10</t>
  </si>
  <si>
    <t>Nguyễn Hoàng Bảo</t>
  </si>
  <si>
    <t>Trâm</t>
  </si>
  <si>
    <t>Huỳnh Thanh</t>
  </si>
  <si>
    <t>Quân</t>
  </si>
  <si>
    <t>K20NCD</t>
  </si>
  <si>
    <t>Anh</t>
  </si>
  <si>
    <t>Tô Thị Hồng</t>
  </si>
  <si>
    <t>K19KMQ</t>
  </si>
  <si>
    <t>Phượng</t>
  </si>
  <si>
    <t>CĐ Thực Hành</t>
  </si>
  <si>
    <t>Lê Thị Phương</t>
  </si>
  <si>
    <t>Mai</t>
  </si>
  <si>
    <t>N20DLK2</t>
  </si>
  <si>
    <t>PHÒNG CÔNG TÁC SINH VIÊN</t>
  </si>
  <si>
    <t>PHÒNG ĐÀO TẠO ĐH &amp; SĐH</t>
  </si>
  <si>
    <t xml:space="preserve"> PHÒNG KH-TC</t>
  </si>
  <si>
    <t>DANH SÁCH SINH VIÊN NHẬN THƯỞNG NĂM HỌC 2015-2016</t>
  </si>
  <si>
    <t>Lê Thị Tú</t>
  </si>
  <si>
    <t>Quy</t>
  </si>
  <si>
    <t>K21KKT3</t>
  </si>
  <si>
    <t>Trần Thị Mỹ</t>
  </si>
  <si>
    <t>Duyên</t>
  </si>
  <si>
    <t>K19KKT2</t>
  </si>
  <si>
    <t>Nguyễn Thị</t>
  </si>
  <si>
    <t>Hạnh</t>
  </si>
  <si>
    <t>K21KDN1</t>
  </si>
  <si>
    <t>Trương Thị Thùy</t>
  </si>
  <si>
    <t>Nhi</t>
  </si>
  <si>
    <t>K19PSU_DLK2</t>
  </si>
  <si>
    <t>K19PSU_DLK6</t>
  </si>
  <si>
    <t>Trần Hà Mỹ</t>
  </si>
  <si>
    <t>K21PSU_DLK1</t>
  </si>
  <si>
    <t>Trần Nam</t>
  </si>
  <si>
    <t>K21PSU_DCD</t>
  </si>
  <si>
    <t>Trần Thị Thanh</t>
  </si>
  <si>
    <t>Xuân</t>
  </si>
  <si>
    <t>K19QTC1</t>
  </si>
  <si>
    <t>Trương Thị Hoài</t>
  </si>
  <si>
    <t>Yên</t>
  </si>
  <si>
    <t>Nguyễn Trần Thanh</t>
  </si>
  <si>
    <t>Phước</t>
  </si>
  <si>
    <t>K21QTH1</t>
  </si>
  <si>
    <t>Nguyễn Thị Diệu</t>
  </si>
  <si>
    <t>Thuần</t>
  </si>
  <si>
    <t>K21BCD1</t>
  </si>
  <si>
    <t>Nguyễn Đăng</t>
  </si>
  <si>
    <t>Tuấn</t>
  </si>
  <si>
    <t>K21KTR</t>
  </si>
  <si>
    <t>Lưu Thị Hạnh</t>
  </si>
  <si>
    <t>Dung</t>
  </si>
  <si>
    <t>K18KTR</t>
  </si>
  <si>
    <t>Đỗ Từ</t>
  </si>
  <si>
    <t>Thiện</t>
  </si>
  <si>
    <t>Huỳnh Thị Linh</t>
  </si>
  <si>
    <t>Hiền</t>
  </si>
  <si>
    <t>K21NAD</t>
  </si>
  <si>
    <t>Vương Thị Thủy</t>
  </si>
  <si>
    <t>Tiên</t>
  </si>
  <si>
    <t>K21NAB</t>
  </si>
  <si>
    <t>Đinh Thị Kim</t>
  </si>
  <si>
    <t>Huỳnh Tiến</t>
  </si>
  <si>
    <t>Lực</t>
  </si>
  <si>
    <t>K21TPM</t>
  </si>
  <si>
    <t>Nguyễn Phước</t>
  </si>
  <si>
    <t>Đoàn Nam</t>
  </si>
  <si>
    <t>D21TMT</t>
  </si>
  <si>
    <t>Lê Hà</t>
  </si>
  <si>
    <t>Nam</t>
  </si>
  <si>
    <t>Bùi Ngọc</t>
  </si>
  <si>
    <t>Tiến</t>
  </si>
  <si>
    <t>K19XDD</t>
  </si>
  <si>
    <t>Hoàng Thị Mỹ</t>
  </si>
  <si>
    <t>K21VQH</t>
  </si>
  <si>
    <t>Nguyễn Thị Bé</t>
  </si>
  <si>
    <t>Nghi</t>
  </si>
  <si>
    <t>Võ Thị Thanh</t>
  </si>
  <si>
    <t>Nguyễn Xuân</t>
  </si>
  <si>
    <t>Huy</t>
  </si>
  <si>
    <t>K20KMQ</t>
  </si>
  <si>
    <t>Ngô Đinh Như</t>
  </si>
  <si>
    <t>Chung</t>
  </si>
  <si>
    <t>K21KMQ</t>
  </si>
  <si>
    <t>Trần Đình Anh</t>
  </si>
  <si>
    <t>K18CSU_XDD</t>
  </si>
  <si>
    <t>Trần Công</t>
  </si>
  <si>
    <t>Minh</t>
  </si>
  <si>
    <t>K21UIU_TPM</t>
  </si>
  <si>
    <t>Đặng Ngọc Thế</t>
  </si>
  <si>
    <t>Dũng</t>
  </si>
  <si>
    <t>K20CMU_TTT</t>
  </si>
  <si>
    <t>Đào Tạo Q.Tế</t>
  </si>
  <si>
    <t>Lê Thanh</t>
  </si>
  <si>
    <t>Phúc</t>
  </si>
  <si>
    <t>K18EDT</t>
  </si>
  <si>
    <t>Phạm Văn</t>
  </si>
  <si>
    <t>Lễ</t>
  </si>
  <si>
    <t>Điện- Điện Tử</t>
  </si>
  <si>
    <t>Hoàng Nhật Anh</t>
  </si>
  <si>
    <t>K19EDT</t>
  </si>
  <si>
    <t>Hoàng Hồng</t>
  </si>
  <si>
    <t>D21YDD</t>
  </si>
  <si>
    <t>Phạm Thị Bích</t>
  </si>
  <si>
    <t>K19YDD</t>
  </si>
  <si>
    <t>Hoanh</t>
  </si>
  <si>
    <t>K21YDD</t>
  </si>
  <si>
    <t>K18YDH</t>
  </si>
  <si>
    <t>Huỳnh Huyền</t>
  </si>
  <si>
    <t>Thương</t>
  </si>
  <si>
    <t>K21YDH</t>
  </si>
  <si>
    <t>Trần Đức Hoàng</t>
  </si>
  <si>
    <t>Long</t>
  </si>
  <si>
    <t>T21YDH</t>
  </si>
  <si>
    <t>Dược</t>
  </si>
  <si>
    <t>Lê Nguyễn Huy</t>
  </si>
  <si>
    <t>K21YDK</t>
  </si>
  <si>
    <t>Trần Vĩnh</t>
  </si>
  <si>
    <t>Nguyễn Thái Thùy</t>
  </si>
  <si>
    <t>Ngân</t>
  </si>
  <si>
    <t>Y</t>
  </si>
  <si>
    <t>Trần Thị Thủy</t>
  </si>
  <si>
    <t>N21DLK1</t>
  </si>
  <si>
    <t>Nguyễn Trần Ninh</t>
  </si>
  <si>
    <r>
      <t xml:space="preserve">Tổng số có </t>
    </r>
    <r>
      <rPr>
        <b/>
        <sz val="13"/>
        <rFont val="Times New Roman"/>
        <family val="1"/>
      </rPr>
      <t>48</t>
    </r>
    <r>
      <rPr>
        <sz val="13"/>
        <rFont val="Times New Roman"/>
        <family val="1"/>
      </rPr>
      <t xml:space="preserve"> sinh viên</t>
    </r>
  </si>
  <si>
    <t>Số tiền bằng chữ: Chín mươi  tư triệu đồng chẵn</t>
  </si>
  <si>
    <t xml:space="preserve"> (Ban hành kèm theo QĐ số : 3881/QĐ/ĐHDT ngày 31/12/2016)</t>
  </si>
  <si>
    <t>Đà Nẵng, ngày 31tháng 12  năm 2016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</si>
</sst>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&quot;$&quot;\ * #,##0.00_-;\-&quot;$&quot;\ * #,##0.00_-;_-&quot;$&quot;\ * &quot;-&quot;??_-;_-@_-"/>
    <numFmt numFmtId="181" formatCode="_-&quot;$&quot;\ * #,##0_-;\-&quot;$&quot;\ * #,##0_-;_-&quot;$&quot;\ * &quot;-&quot;_-;_-@_-"/>
    <numFmt numFmtId="182" formatCode="0000"/>
    <numFmt numFmtId="183" formatCode="0;[Red]0"/>
    <numFmt numFmtId="184" formatCode="0.0"/>
    <numFmt numFmtId="185" formatCode="00000"/>
    <numFmt numFmtId="186" formatCode="0_);\(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\&quot;#,##0;[Red]&quot;\&quot;\-#,##0"/>
    <numFmt numFmtId="192" formatCode="&quot;\&quot;#,##0.00;[Red]&quot;\&quot;\-#,##0.00"/>
    <numFmt numFmtId="193" formatCode="\$#,##0\ ;\(\$#,##0\)"/>
    <numFmt numFmtId="194" formatCode="&quot;\&quot;#,##0;[Red]&quot;\&quot;&quot;\&quot;\-#,##0"/>
    <numFmt numFmtId="195" formatCode="&quot;\&quot;#,##0.00;[Red]&quot;\&quot;&quot;\&quot;&quot;\&quot;&quot;\&quot;&quot;\&quot;&quot;\&quot;\-#,##0.00"/>
    <numFmt numFmtId="196" formatCode="0.0##"/>
    <numFmt numFmtId="197" formatCode="0.0%"/>
    <numFmt numFmtId="198" formatCode="0.00000;[Red]0.00000"/>
    <numFmt numFmtId="199" formatCode="[$-409]dddd\,\ dd\ mmmm\,\ yyyy"/>
    <numFmt numFmtId="200" formatCode="[$€-2]\ #,##0.00_);[Red]\([$€-2]\ #,##0.00\)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VNtimes new roman"/>
      <family val="0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0"/>
      <name val="VNtimes new roman"/>
      <family val="0"/>
    </font>
    <font>
      <sz val="12"/>
      <name val="¹UAAA¼"/>
      <family val="3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color indexed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196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23" borderId="9" applyNumberFormat="0" applyFont="0" applyAlignment="0" applyProtection="0"/>
    <xf numFmtId="0" fontId="14" fillId="20" borderId="10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2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36" fillId="0" borderId="0">
      <alignment/>
      <protection/>
    </xf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0" fontId="26" fillId="0" borderId="0" xfId="72" applyFont="1" applyFill="1" applyBorder="1" applyAlignment="1">
      <alignment horizontal="left"/>
      <protection/>
    </xf>
    <xf numFmtId="0" fontId="22" fillId="0" borderId="0" xfId="72" applyFont="1" applyAlignment="1" quotePrefix="1">
      <alignment/>
      <protection/>
    </xf>
    <xf numFmtId="0" fontId="18" fillId="0" borderId="0" xfId="0" applyNumberFormat="1" applyFont="1" applyAlignment="1">
      <alignment horizontal="left"/>
    </xf>
    <xf numFmtId="0" fontId="18" fillId="0" borderId="12" xfId="0" applyNumberFormat="1" applyFont="1" applyBorder="1" applyAlignment="1">
      <alignment horizontal="left"/>
    </xf>
    <xf numFmtId="187" fontId="18" fillId="0" borderId="12" xfId="0" applyNumberFormat="1" applyFont="1" applyBorder="1" applyAlignment="1">
      <alignment horizontal="left"/>
    </xf>
    <xf numFmtId="0" fontId="18" fillId="0" borderId="12" xfId="72" applyFont="1" applyFill="1" applyBorder="1" applyAlignment="1">
      <alignment horizontal="left"/>
      <protection/>
    </xf>
    <xf numFmtId="1" fontId="18" fillId="0" borderId="12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72" applyFont="1" applyFill="1" applyBorder="1" applyAlignment="1">
      <alignment horizontal="center"/>
      <protection/>
    </xf>
    <xf numFmtId="0" fontId="18" fillId="0" borderId="0" xfId="0" applyNumberFormat="1" applyFont="1" applyFill="1" applyAlignment="1">
      <alignment/>
    </xf>
    <xf numFmtId="0" fontId="26" fillId="0" borderId="0" xfId="72" applyFont="1" applyFill="1" applyAlignment="1">
      <alignment horizontal="left"/>
      <protection/>
    </xf>
    <xf numFmtId="2" fontId="21" fillId="0" borderId="0" xfId="72" applyNumberFormat="1" applyFont="1" applyFill="1" applyAlignment="1">
      <alignment horizontal="center"/>
      <protection/>
    </xf>
    <xf numFmtId="0" fontId="21" fillId="0" borderId="0" xfId="72" applyFont="1" applyFill="1" applyAlignment="1">
      <alignment horizontal="left"/>
      <protection/>
    </xf>
    <xf numFmtId="0" fontId="21" fillId="0" borderId="0" xfId="72" applyNumberFormat="1" applyFont="1" applyFill="1" applyAlignment="1">
      <alignment horizontal="center"/>
      <protection/>
    </xf>
    <xf numFmtId="187" fontId="26" fillId="0" borderId="0" xfId="72" applyNumberFormat="1" applyFont="1" applyFill="1" applyAlignment="1">
      <alignment horizontal="center"/>
      <protection/>
    </xf>
    <xf numFmtId="187" fontId="18" fillId="0" borderId="0" xfId="72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7" fillId="0" borderId="0" xfId="72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2" fontId="22" fillId="0" borderId="0" xfId="72" applyNumberFormat="1" applyFont="1" applyAlignment="1" quotePrefix="1">
      <alignment/>
      <protection/>
    </xf>
    <xf numFmtId="2" fontId="18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6" fillId="0" borderId="0" xfId="72" applyNumberFormat="1" applyFont="1" applyFill="1" applyAlignment="1">
      <alignment horizontal="left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13" xfId="0" applyFont="1" applyFill="1" applyBorder="1" applyAlignment="1">
      <alignment horizontal="left"/>
    </xf>
    <xf numFmtId="2" fontId="42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3" fontId="41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Fill="1" applyBorder="1" applyAlignment="1">
      <alignment/>
    </xf>
    <xf numFmtId="3" fontId="41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2" fontId="43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72" applyFont="1" applyFill="1" applyBorder="1" applyAlignment="1">
      <alignment horizontal="left"/>
      <protection/>
    </xf>
    <xf numFmtId="0" fontId="42" fillId="0" borderId="0" xfId="72" applyFont="1" applyFill="1" applyAlignment="1">
      <alignment horizontal="left"/>
      <protection/>
    </xf>
    <xf numFmtId="2" fontId="42" fillId="0" borderId="0" xfId="72" applyNumberFormat="1" applyFont="1" applyFill="1" applyAlignment="1">
      <alignment horizontal="left"/>
      <protection/>
    </xf>
    <xf numFmtId="2" fontId="22" fillId="0" borderId="0" xfId="72" applyNumberFormat="1" applyFont="1" applyFill="1" applyAlignment="1">
      <alignment horizontal="center"/>
      <protection/>
    </xf>
    <xf numFmtId="0" fontId="22" fillId="0" borderId="0" xfId="72" applyFont="1" applyFill="1" applyAlignment="1">
      <alignment horizontal="left"/>
      <protection/>
    </xf>
    <xf numFmtId="0" fontId="22" fillId="0" borderId="0" xfId="72" applyNumberFormat="1" applyFont="1" applyFill="1" applyAlignment="1">
      <alignment horizontal="center"/>
      <protection/>
    </xf>
    <xf numFmtId="187" fontId="42" fillId="0" borderId="0" xfId="72" applyNumberFormat="1" applyFont="1" applyFill="1" applyAlignment="1">
      <alignment horizontal="center"/>
      <protection/>
    </xf>
    <xf numFmtId="0" fontId="42" fillId="0" borderId="0" xfId="0" applyFont="1" applyFill="1" applyBorder="1" applyAlignment="1">
      <alignment horizontal="right"/>
    </xf>
    <xf numFmtId="0" fontId="21" fillId="0" borderId="12" xfId="73" applyFont="1" applyFill="1" applyBorder="1" applyAlignment="1">
      <alignment horizontal="center" vertical="center"/>
      <protection/>
    </xf>
    <xf numFmtId="0" fontId="26" fillId="0" borderId="12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183" fontId="26" fillId="0" borderId="12" xfId="0" applyNumberFormat="1" applyFont="1" applyFill="1" applyBorder="1" applyAlignment="1">
      <alignment horizontal="left" vertical="center"/>
    </xf>
    <xf numFmtId="2" fontId="26" fillId="0" borderId="12" xfId="0" applyNumberFormat="1" applyFont="1" applyFill="1" applyBorder="1" applyAlignment="1">
      <alignment horizontal="left" vertical="center"/>
    </xf>
    <xf numFmtId="2" fontId="26" fillId="0" borderId="12" xfId="0" applyNumberFormat="1" applyFont="1" applyFill="1" applyBorder="1" applyAlignment="1">
      <alignment horizontal="center"/>
    </xf>
    <xf numFmtId="187" fontId="26" fillId="0" borderId="12" xfId="0" applyNumberFormat="1" applyFont="1" applyFill="1" applyBorder="1" applyAlignment="1">
      <alignment horizontal="left"/>
    </xf>
    <xf numFmtId="3" fontId="26" fillId="0" borderId="12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0" fontId="45" fillId="0" borderId="0" xfId="0" applyFont="1" applyAlignment="1">
      <alignment/>
    </xf>
    <xf numFmtId="1" fontId="26" fillId="0" borderId="12" xfId="0" applyNumberFormat="1" applyFont="1" applyFill="1" applyBorder="1" applyAlignment="1">
      <alignment horizontal="left"/>
    </xf>
    <xf numFmtId="2" fontId="26" fillId="0" borderId="14" xfId="0" applyNumberFormat="1" applyFont="1" applyFill="1" applyBorder="1" applyAlignment="1">
      <alignment horizontal="left"/>
    </xf>
    <xf numFmtId="2" fontId="37" fillId="0" borderId="15" xfId="0" applyNumberFormat="1" applyFont="1" applyFill="1" applyBorder="1" applyAlignment="1">
      <alignment/>
    </xf>
    <xf numFmtId="0" fontId="26" fillId="0" borderId="12" xfId="0" applyFont="1" applyFill="1" applyBorder="1" applyAlignment="1" quotePrefix="1">
      <alignment horizontal="left" vertical="center"/>
    </xf>
    <xf numFmtId="2" fontId="26" fillId="0" borderId="12" xfId="0" applyNumberFormat="1" applyFont="1" applyFill="1" applyBorder="1" applyAlignment="1" quotePrefix="1">
      <alignment horizontal="left" vertic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26" fillId="0" borderId="12" xfId="0" applyNumberFormat="1" applyFont="1" applyFill="1" applyBorder="1" applyAlignment="1">
      <alignment horizontal="left"/>
    </xf>
    <xf numFmtId="182" fontId="21" fillId="0" borderId="12" xfId="0" applyNumberFormat="1" applyFont="1" applyFill="1" applyBorder="1" applyAlignment="1">
      <alignment horizontal="left" vertical="center"/>
    </xf>
    <xf numFmtId="0" fontId="26" fillId="0" borderId="14" xfId="0" applyNumberFormat="1" applyFont="1" applyFill="1" applyBorder="1" applyAlignment="1">
      <alignment vertical="center"/>
    </xf>
    <xf numFmtId="0" fontId="37" fillId="0" borderId="15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19" xfId="0" applyNumberFormat="1" applyFont="1" applyBorder="1" applyAlignment="1">
      <alignment/>
    </xf>
    <xf numFmtId="0" fontId="45" fillId="0" borderId="20" xfId="0" applyFont="1" applyBorder="1" applyAlignment="1">
      <alignment/>
    </xf>
    <xf numFmtId="3" fontId="45" fillId="0" borderId="21" xfId="0" applyNumberFormat="1" applyFont="1" applyBorder="1" applyAlignment="1">
      <alignment/>
    </xf>
    <xf numFmtId="0" fontId="45" fillId="0" borderId="22" xfId="0" applyNumberFormat="1" applyFont="1" applyBorder="1" applyAlignment="1">
      <alignment/>
    </xf>
    <xf numFmtId="0" fontId="46" fillId="24" borderId="0" xfId="0" applyFont="1" applyFill="1" applyAlignment="1">
      <alignment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left"/>
    </xf>
    <xf numFmtId="183" fontId="26" fillId="0" borderId="23" xfId="0" applyNumberFormat="1" applyFont="1" applyFill="1" applyBorder="1" applyAlignment="1">
      <alignment horizontal="left" vertical="center"/>
    </xf>
    <xf numFmtId="2" fontId="26" fillId="0" borderId="23" xfId="0" applyNumberFormat="1" applyFont="1" applyFill="1" applyBorder="1" applyAlignment="1">
      <alignment horizontal="left" vertic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NumberFormat="1" applyFont="1" applyBorder="1" applyAlignment="1">
      <alignment/>
    </xf>
    <xf numFmtId="1" fontId="40" fillId="0" borderId="12" xfId="0" applyNumberFormat="1" applyFont="1" applyFill="1" applyBorder="1" applyAlignment="1">
      <alignment/>
    </xf>
    <xf numFmtId="0" fontId="26" fillId="0" borderId="4" xfId="0" applyFont="1" applyFill="1" applyBorder="1" applyAlignment="1">
      <alignment horizontal="left"/>
    </xf>
    <xf numFmtId="2" fontId="26" fillId="0" borderId="4" xfId="0" applyNumberFormat="1" applyFont="1" applyFill="1" applyBorder="1" applyAlignment="1">
      <alignment horizontal="left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/>
    </xf>
    <xf numFmtId="0" fontId="26" fillId="0" borderId="12" xfId="73" applyFont="1" applyFill="1" applyBorder="1" applyAlignment="1">
      <alignment horizontal="center" vertical="center"/>
      <protection/>
    </xf>
    <xf numFmtId="0" fontId="26" fillId="0" borderId="12" xfId="72" applyFont="1" applyFill="1" applyBorder="1" applyAlignment="1">
      <alignment horizontal="left"/>
      <protection/>
    </xf>
    <xf numFmtId="0" fontId="21" fillId="0" borderId="14" xfId="73" applyFont="1" applyFill="1" applyBorder="1" applyAlignment="1">
      <alignment/>
      <protection/>
    </xf>
    <xf numFmtId="0" fontId="47" fillId="0" borderId="15" xfId="73" applyFont="1" applyFill="1" applyBorder="1" applyAlignment="1">
      <alignment/>
      <protection/>
    </xf>
    <xf numFmtId="0" fontId="26" fillId="0" borderId="27" xfId="0" applyNumberFormat="1" applyFont="1" applyFill="1" applyBorder="1" applyAlignment="1">
      <alignment horizontal="left"/>
    </xf>
    <xf numFmtId="2" fontId="26" fillId="0" borderId="12" xfId="72" applyNumberFormat="1" applyFont="1" applyFill="1" applyBorder="1" applyAlignment="1">
      <alignment horizontal="center"/>
      <protection/>
    </xf>
    <xf numFmtId="14" fontId="26" fillId="0" borderId="12" xfId="0" applyNumberFormat="1" applyFont="1" applyFill="1" applyBorder="1" applyAlignment="1">
      <alignment horizontal="left" vertical="center"/>
    </xf>
    <xf numFmtId="0" fontId="48" fillId="0" borderId="12" xfId="0" applyFont="1" applyFill="1" applyBorder="1" applyAlignment="1">
      <alignment/>
    </xf>
    <xf numFmtId="1" fontId="48" fillId="0" borderId="12" xfId="0" applyNumberFormat="1" applyFont="1" applyFill="1" applyBorder="1" applyAlignment="1">
      <alignment/>
    </xf>
    <xf numFmtId="0" fontId="47" fillId="0" borderId="28" xfId="73" applyFont="1" applyBorder="1" applyAlignment="1">
      <alignment horizontal="center" vertical="center"/>
      <protection/>
    </xf>
    <xf numFmtId="0" fontId="37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2" fontId="47" fillId="0" borderId="28" xfId="73" applyNumberFormat="1" applyFont="1" applyBorder="1" applyAlignment="1">
      <alignment horizontal="center" vertical="center" wrapText="1"/>
      <protection/>
    </xf>
    <xf numFmtId="0" fontId="47" fillId="0" borderId="28" xfId="74" applyFont="1" applyFill="1" applyBorder="1" applyAlignment="1">
      <alignment horizontal="center" vertical="center" wrapText="1"/>
      <protection/>
    </xf>
    <xf numFmtId="0" fontId="37" fillId="0" borderId="28" xfId="0" applyNumberFormat="1" applyFont="1" applyFill="1" applyBorder="1" applyAlignment="1">
      <alignment horizontal="left" vertical="center" wrapText="1"/>
    </xf>
    <xf numFmtId="0" fontId="37" fillId="0" borderId="2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2" fillId="0" borderId="0" xfId="72" applyFont="1" applyAlignment="1">
      <alignment horizontal="center"/>
      <protection/>
    </xf>
    <xf numFmtId="0" fontId="24" fillId="0" borderId="0" xfId="72" applyFont="1" applyAlignment="1">
      <alignment horizontal="center"/>
      <protection/>
    </xf>
    <xf numFmtId="0" fontId="38" fillId="0" borderId="0" xfId="72" applyFont="1" applyAlignment="1">
      <alignment horizontal="center"/>
      <protection/>
    </xf>
    <xf numFmtId="0" fontId="22" fillId="0" borderId="0" xfId="72" applyFont="1" applyAlignment="1" quotePrefix="1">
      <alignment horizontal="center"/>
      <protection/>
    </xf>
    <xf numFmtId="3" fontId="41" fillId="0" borderId="13" xfId="0" applyNumberFormat="1" applyFont="1" applyBorder="1" applyAlignment="1">
      <alignment horizontal="center"/>
    </xf>
    <xf numFmtId="0" fontId="29" fillId="0" borderId="0" xfId="72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37" fillId="0" borderId="0" xfId="72" applyFont="1" applyFill="1" applyBorder="1" applyAlignment="1">
      <alignment horizontal="center"/>
      <protection/>
    </xf>
    <xf numFmtId="0" fontId="41" fillId="0" borderId="0" xfId="0" applyFont="1" applyFill="1" applyAlignment="1">
      <alignment horizontal="center"/>
    </xf>
    <xf numFmtId="0" fontId="44" fillId="0" borderId="0" xfId="72" applyFont="1" applyAlignment="1">
      <alignment horizontal="center" vertical="center"/>
      <protection/>
    </xf>
    <xf numFmtId="0" fontId="41" fillId="0" borderId="0" xfId="72" applyFont="1" applyFill="1" applyBorder="1" applyAlignment="1">
      <alignment horizontal="left"/>
      <protection/>
    </xf>
    <xf numFmtId="0" fontId="41" fillId="0" borderId="0" xfId="72" applyFont="1" applyFill="1" applyBorder="1" applyAlignment="1">
      <alignment horizontal="right"/>
      <protection/>
    </xf>
    <xf numFmtId="0" fontId="41" fillId="0" borderId="0" xfId="72" applyFont="1" applyFill="1" applyAlignment="1">
      <alignment horizontal="right"/>
      <protection/>
    </xf>
    <xf numFmtId="0" fontId="39" fillId="0" borderId="0" xfId="72" applyFont="1" applyAlignment="1">
      <alignment horizontal="center"/>
      <protection/>
    </xf>
    <xf numFmtId="0" fontId="45" fillId="0" borderId="17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0" xfId="0" applyFont="1" applyFill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- Style1" xfId="69"/>
    <cellStyle name="Normal 2" xfId="70"/>
    <cellStyle name="Normal 2 2" xfId="71"/>
    <cellStyle name="Normal_QT2" xfId="72"/>
    <cellStyle name="Normal_Sheet1" xfId="73"/>
    <cellStyle name="Normal_XET20KT_L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HOBONG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</cellStyles>
  <dxfs count="5">
    <dxf>
      <font>
        <b/>
        <i val="0"/>
        <color auto="1"/>
      </font>
      <fill>
        <patternFill>
          <bgColor indexed="44"/>
        </patternFill>
      </fill>
    </dxf>
    <dxf>
      <fill>
        <patternFill>
          <bgColor indexed="24"/>
        </patternFill>
      </fill>
    </dxf>
    <dxf>
      <fill>
        <patternFill>
          <bgColor indexed="13"/>
        </patternFill>
      </fill>
    </dxf>
    <dxf>
      <font>
        <sz val="12"/>
      </font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982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982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982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982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257175</xdr:colOff>
      <xdr:row>11</xdr:row>
      <xdr:rowOff>190500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97726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10</xdr:row>
      <xdr:rowOff>190500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9353550" y="246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15</xdr:row>
      <xdr:rowOff>190500</xdr:rowOff>
    </xdr:from>
    <xdr:ext cx="76200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9353550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190500</xdr:rowOff>
    </xdr:from>
    <xdr:ext cx="76200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12134850" y="246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190500</xdr:rowOff>
    </xdr:from>
    <xdr:ext cx="76200" cy="200025"/>
    <xdr:sp fLocksText="0">
      <xdr:nvSpPr>
        <xdr:cNvPr id="9" name="Text Box 25"/>
        <xdr:cNvSpPr txBox="1">
          <a:spLocks noChangeArrowheads="1"/>
        </xdr:cNvSpPr>
      </xdr:nvSpPr>
      <xdr:spPr>
        <a:xfrm>
          <a:off x="12134850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30</xdr:row>
      <xdr:rowOff>0</xdr:rowOff>
    </xdr:from>
    <xdr:ext cx="76200" cy="200025"/>
    <xdr:sp fLocksText="0">
      <xdr:nvSpPr>
        <xdr:cNvPr id="10" name="Text Box 28"/>
        <xdr:cNvSpPr txBox="1">
          <a:spLocks noChangeArrowheads="1"/>
        </xdr:cNvSpPr>
      </xdr:nvSpPr>
      <xdr:spPr>
        <a:xfrm>
          <a:off x="9353550" y="684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171450</xdr:colOff>
      <xdr:row>11</xdr:row>
      <xdr:rowOff>190500</xdr:rowOff>
    </xdr:from>
    <xdr:ext cx="76200" cy="200025"/>
    <xdr:sp fLocksText="0">
      <xdr:nvSpPr>
        <xdr:cNvPr id="11" name="Text Box 29"/>
        <xdr:cNvSpPr txBox="1">
          <a:spLocks noChangeArrowheads="1"/>
        </xdr:cNvSpPr>
      </xdr:nvSpPr>
      <xdr:spPr>
        <a:xfrm>
          <a:off x="9686925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171450</xdr:colOff>
      <xdr:row>19</xdr:row>
      <xdr:rowOff>190500</xdr:rowOff>
    </xdr:from>
    <xdr:ext cx="76200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968692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43</xdr:row>
      <xdr:rowOff>95250</xdr:rowOff>
    </xdr:from>
    <xdr:ext cx="76200" cy="200025"/>
    <xdr:sp fLocksText="0">
      <xdr:nvSpPr>
        <xdr:cNvPr id="13" name="Text Box 31"/>
        <xdr:cNvSpPr txBox="1">
          <a:spLocks noChangeArrowheads="1"/>
        </xdr:cNvSpPr>
      </xdr:nvSpPr>
      <xdr:spPr>
        <a:xfrm>
          <a:off x="9801225" y="991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13</xdr:row>
      <xdr:rowOff>190500</xdr:rowOff>
    </xdr:from>
    <xdr:ext cx="76200" cy="200025"/>
    <xdr:sp fLocksText="0">
      <xdr:nvSpPr>
        <xdr:cNvPr id="14" name="Text Box 32"/>
        <xdr:cNvSpPr txBox="1">
          <a:spLocks noChangeArrowheads="1"/>
        </xdr:cNvSpPr>
      </xdr:nvSpPr>
      <xdr:spPr>
        <a:xfrm>
          <a:off x="9353550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55</xdr:row>
      <xdr:rowOff>0</xdr:rowOff>
    </xdr:from>
    <xdr:ext cx="76200" cy="200025"/>
    <xdr:sp fLocksText="0">
      <xdr:nvSpPr>
        <xdr:cNvPr id="15" name="Text Box 33"/>
        <xdr:cNvSpPr txBox="1">
          <a:spLocks noChangeArrowheads="1"/>
        </xdr:cNvSpPr>
      </xdr:nvSpPr>
      <xdr:spPr>
        <a:xfrm>
          <a:off x="9353550" y="1256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600075</xdr:colOff>
      <xdr:row>2</xdr:row>
      <xdr:rowOff>0</xdr:rowOff>
    </xdr:from>
    <xdr:to>
      <xdr:col>2</xdr:col>
      <xdr:colOff>914400</xdr:colOff>
      <xdr:row>2</xdr:row>
      <xdr:rowOff>0</xdr:rowOff>
    </xdr:to>
    <xdr:sp>
      <xdr:nvSpPr>
        <xdr:cNvPr id="16" name="Line 34"/>
        <xdr:cNvSpPr>
          <a:spLocks/>
        </xdr:cNvSpPr>
      </xdr:nvSpPr>
      <xdr:spPr>
        <a:xfrm>
          <a:off x="96202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2</xdr:row>
      <xdr:rowOff>9525</xdr:rowOff>
    </xdr:from>
    <xdr:to>
      <xdr:col>9</xdr:col>
      <xdr:colOff>847725</xdr:colOff>
      <xdr:row>2</xdr:row>
      <xdr:rowOff>9525</xdr:rowOff>
    </xdr:to>
    <xdr:sp>
      <xdr:nvSpPr>
        <xdr:cNvPr id="17" name="Line 36"/>
        <xdr:cNvSpPr>
          <a:spLocks/>
        </xdr:cNvSpPr>
      </xdr:nvSpPr>
      <xdr:spPr>
        <a:xfrm>
          <a:off x="6610350" y="428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17</xdr:row>
      <xdr:rowOff>190500</xdr:rowOff>
    </xdr:from>
    <xdr:ext cx="76200" cy="200025"/>
    <xdr:sp fLocksText="0">
      <xdr:nvSpPr>
        <xdr:cNvPr id="18" name="Text Box 40"/>
        <xdr:cNvSpPr txBox="1">
          <a:spLocks noChangeArrowheads="1"/>
        </xdr:cNvSpPr>
      </xdr:nvSpPr>
      <xdr:spPr>
        <a:xfrm>
          <a:off x="9353550" y="406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54</xdr:row>
      <xdr:rowOff>0</xdr:rowOff>
    </xdr:from>
    <xdr:ext cx="76200" cy="200025"/>
    <xdr:sp fLocksText="0">
      <xdr:nvSpPr>
        <xdr:cNvPr id="19" name="Text Box 41"/>
        <xdr:cNvSpPr txBox="1">
          <a:spLocks noChangeArrowheads="1"/>
        </xdr:cNvSpPr>
      </xdr:nvSpPr>
      <xdr:spPr>
        <a:xfrm>
          <a:off x="9353550" y="1233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24</xdr:row>
      <xdr:rowOff>190500</xdr:rowOff>
    </xdr:from>
    <xdr:ext cx="76200" cy="200025"/>
    <xdr:sp fLocksText="0">
      <xdr:nvSpPr>
        <xdr:cNvPr id="20" name="Text Box 42"/>
        <xdr:cNvSpPr txBox="1">
          <a:spLocks noChangeArrowheads="1"/>
        </xdr:cNvSpPr>
      </xdr:nvSpPr>
      <xdr:spPr>
        <a:xfrm>
          <a:off x="93535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46</xdr:row>
      <xdr:rowOff>95250</xdr:rowOff>
    </xdr:from>
    <xdr:ext cx="76200" cy="200025"/>
    <xdr:sp fLocksText="0">
      <xdr:nvSpPr>
        <xdr:cNvPr id="21" name="Text Box 43"/>
        <xdr:cNvSpPr txBox="1">
          <a:spLocks noChangeArrowheads="1"/>
        </xdr:cNvSpPr>
      </xdr:nvSpPr>
      <xdr:spPr>
        <a:xfrm>
          <a:off x="9801225" y="1060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46</xdr:row>
      <xdr:rowOff>95250</xdr:rowOff>
    </xdr:from>
    <xdr:ext cx="76200" cy="200025"/>
    <xdr:sp fLocksText="0">
      <xdr:nvSpPr>
        <xdr:cNvPr id="22" name="Text Box 44"/>
        <xdr:cNvSpPr txBox="1">
          <a:spLocks noChangeArrowheads="1"/>
        </xdr:cNvSpPr>
      </xdr:nvSpPr>
      <xdr:spPr>
        <a:xfrm>
          <a:off x="9801225" y="1060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49</xdr:row>
      <xdr:rowOff>95250</xdr:rowOff>
    </xdr:from>
    <xdr:ext cx="76200" cy="200025"/>
    <xdr:sp fLocksText="0">
      <xdr:nvSpPr>
        <xdr:cNvPr id="23" name="Text Box 45"/>
        <xdr:cNvSpPr txBox="1">
          <a:spLocks noChangeArrowheads="1"/>
        </xdr:cNvSpPr>
      </xdr:nvSpPr>
      <xdr:spPr>
        <a:xfrm>
          <a:off x="9801225" y="1128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49</xdr:row>
      <xdr:rowOff>95250</xdr:rowOff>
    </xdr:from>
    <xdr:ext cx="76200" cy="200025"/>
    <xdr:sp fLocksText="0">
      <xdr:nvSpPr>
        <xdr:cNvPr id="24" name="Text Box 46"/>
        <xdr:cNvSpPr txBox="1">
          <a:spLocks noChangeArrowheads="1"/>
        </xdr:cNvSpPr>
      </xdr:nvSpPr>
      <xdr:spPr>
        <a:xfrm>
          <a:off x="9801225" y="1128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49</xdr:row>
      <xdr:rowOff>95250</xdr:rowOff>
    </xdr:from>
    <xdr:ext cx="76200" cy="200025"/>
    <xdr:sp fLocksText="0">
      <xdr:nvSpPr>
        <xdr:cNvPr id="25" name="Text Box 47"/>
        <xdr:cNvSpPr txBox="1">
          <a:spLocks noChangeArrowheads="1"/>
        </xdr:cNvSpPr>
      </xdr:nvSpPr>
      <xdr:spPr>
        <a:xfrm>
          <a:off x="9801225" y="1128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285750</xdr:colOff>
      <xdr:row>52</xdr:row>
      <xdr:rowOff>95250</xdr:rowOff>
    </xdr:from>
    <xdr:ext cx="76200" cy="200025"/>
    <xdr:sp fLocksText="0">
      <xdr:nvSpPr>
        <xdr:cNvPr id="26" name="Text Box 48"/>
        <xdr:cNvSpPr txBox="1">
          <a:spLocks noChangeArrowheads="1"/>
        </xdr:cNvSpPr>
      </xdr:nvSpPr>
      <xdr:spPr>
        <a:xfrm>
          <a:off x="9801225" y="1197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M56" sheet="DS "/>
  </cacheSource>
  <cacheFields count="13">
    <cacheField name="STT">
      <sharedItems containsSemiMixedTypes="0" containsString="0" containsMixedTypes="0" containsNumber="1" containsInteger="1"/>
    </cacheField>
    <cacheField name="M? SV">
      <sharedItems containsSemiMixedTypes="0" containsString="0" containsMixedTypes="0" containsNumber="1" containsInteger="1"/>
    </cacheField>
    <cacheField name="HỌ VÀ TÊN">
      <sharedItems containsMixedTypes="0"/>
    </cacheField>
    <cacheField name="T?N">
      <sharedItems containsMixedTypes="0"/>
    </cacheField>
    <cacheField name="LỚP">
      <sharedItems containsMixedTypes="0"/>
    </cacheField>
    <cacheField name="ĐTB&#10;KQHT thang 10">
      <sharedItems containsSemiMixedTypes="0" containsString="0" containsMixedTypes="0" containsNumber="1"/>
    </cacheField>
    <cacheField name="ĐTB KQHT">
      <sharedItems containsSemiMixedTypes="0" containsString="0" containsMixedTypes="0" containsNumber="1" count="30">
        <n v="3.91"/>
        <n v="3.89"/>
        <n v="3.86"/>
        <n v="3.94"/>
        <n v="3.93"/>
        <n v="3.7"/>
        <n v="3.95"/>
        <n v="3.87"/>
        <n v="3.45"/>
        <n v="3.76"/>
        <n v="3.71"/>
        <n v="3.64"/>
        <n v="3.88"/>
        <n v="3.44"/>
        <n v="3.8364516129032262"/>
        <n v="3.795666666666667"/>
        <n v="3.79"/>
        <n v="3.84"/>
        <n v="3.74"/>
        <n v="3.8866666666666663"/>
        <n v="3.83"/>
        <n v="3.785"/>
        <n v="3.66"/>
        <n v="3.61"/>
        <n v="3.92"/>
        <n v="3.97"/>
        <n v="3.75"/>
        <n v="3.68"/>
        <n v="9"/>
        <n v="8.9"/>
      </sharedItems>
    </cacheField>
    <cacheField name="XẾP LOẠI KQHT">
      <sharedItems containsMixedTypes="0" count="2">
        <s v="Xuất Sắc"/>
        <s v="Giỏi"/>
      </sharedItems>
    </cacheField>
    <cacheField name="XẾP LOẠI KQRL">
      <sharedItems containsMixedTypes="0" count="2">
        <s v="Xuất Sắc"/>
        <s v="Tốt"/>
      </sharedItems>
    </cacheField>
    <cacheField name="KHOA">
      <sharedItems containsMixedTypes="0" count="15">
        <s v="Kế Toán"/>
        <s v="Du Lịch"/>
        <s v="QTKD"/>
        <s v="Kiến Trúc"/>
        <s v="Ng.Ngữ"/>
        <s v="CNTT"/>
        <s v="Xây Dựng"/>
        <s v="XHNV"/>
        <s v="Môi Trường"/>
        <s v="Đào Tạo Q.Tế"/>
        <s v="Điện- Điện Tử"/>
        <s v="Điều Dưỡng"/>
        <s v="Dược"/>
        <s v="Y"/>
        <s v="CĐ Thực Hành"/>
      </sharedItems>
    </cacheField>
    <cacheField name="TIỀN">
      <sharedItems containsSemiMixedTypes="0" containsString="0" containsMixedTypes="0" containsNumber="1" containsInteger="1" count="3">
        <n v="3000000"/>
        <n v="2000000"/>
        <n v="1000000"/>
      </sharedItems>
    </cacheField>
    <cacheField name="HỆ">
      <sharedItems containsMixedTypes="0" count="3">
        <s v="ĐH"/>
        <s v="CĐ"/>
        <s v="CĐN"/>
      </sharedItems>
    </cacheField>
    <cacheField name="GHI CHÚ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O11:Q20" firstHeaderRow="2" firstDataRow="2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3">
      <items count="4">
        <item x="2"/>
        <item x="1"/>
        <item x="0"/>
        <item t="default"/>
      </items>
    </pivotField>
    <pivotField axis="axisRow" compact="0" outline="0" subtotalTop="0" showAll="0">
      <items count="4">
        <item x="1"/>
        <item m="1" x="2"/>
        <item x="0"/>
        <item t="default"/>
      </items>
    </pivotField>
    <pivotField compact="0" outline="0" subtotalTop="0" showAll="0"/>
  </pivotFields>
  <rowFields count="2">
    <field x="11"/>
    <field x="10"/>
  </rowFields>
  <rowItems count="8">
    <i>
      <x/>
      <x/>
    </i>
    <i r="1">
      <x v="1"/>
    </i>
    <i t="default">
      <x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TIỀN" fld="10" baseField="0" baseItem="0"/>
  </dataFields>
  <formats count="3">
    <format dxfId="3">
      <pivotArea outline="0" fieldPosition="0" dataOnly="0" type="all"/>
    </format>
    <format dxfId="4">
      <pivotArea outline="0" fieldPosition="0" axis="axisRow" dataOnly="0" field="11" labelOnly="1" type="button"/>
    </format>
    <format dxfId="4">
      <pivotArea outline="0" fieldPosition="1" axis="axisRow" dataOnly="0" field="1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421875" style="17" customWidth="1"/>
    <col min="2" max="2" width="14.8515625" style="18" customWidth="1"/>
    <col min="3" max="3" width="21.421875" style="0" customWidth="1"/>
    <col min="4" max="4" width="9.421875" style="0" customWidth="1"/>
    <col min="5" max="5" width="17.140625" style="0" customWidth="1"/>
    <col min="6" max="6" width="10.421875" style="33" customWidth="1"/>
    <col min="7" max="7" width="8.8515625" style="0" customWidth="1"/>
    <col min="8" max="8" width="11.7109375" style="0" customWidth="1"/>
    <col min="9" max="9" width="11.421875" style="0" customWidth="1"/>
    <col min="10" max="10" width="15.421875" style="18" customWidth="1"/>
    <col min="11" max="11" width="11.57421875" style="0" customWidth="1"/>
    <col min="12" max="12" width="5.00390625" style="0" customWidth="1"/>
    <col min="13" max="13" width="11.00390625" style="0" customWidth="1"/>
    <col min="14" max="14" width="0" style="0" hidden="1" customWidth="1"/>
    <col min="15" max="16" width="11.421875" style="0" hidden="1" customWidth="1"/>
    <col min="17" max="17" width="9.00390625" style="0" hidden="1" customWidth="1"/>
    <col min="18" max="18" width="10.00390625" style="0" hidden="1" customWidth="1"/>
    <col min="19" max="19" width="10.00390625" style="0" customWidth="1"/>
  </cols>
  <sheetData>
    <row r="1" spans="1:13" ht="16.5">
      <c r="A1" s="123" t="s">
        <v>7</v>
      </c>
      <c r="B1" s="123"/>
      <c r="C1" s="123"/>
      <c r="D1" s="123"/>
      <c r="F1" s="124" t="s">
        <v>9</v>
      </c>
      <c r="G1" s="124"/>
      <c r="H1" s="124"/>
      <c r="I1" s="124"/>
      <c r="J1" s="124"/>
      <c r="K1" s="124"/>
      <c r="L1" s="124"/>
      <c r="M1" s="124"/>
    </row>
    <row r="2" spans="1:13" ht="16.5">
      <c r="A2" s="124" t="s">
        <v>8</v>
      </c>
      <c r="B2" s="125"/>
      <c r="C2" s="125"/>
      <c r="D2" s="125"/>
      <c r="F2" s="124" t="s">
        <v>16</v>
      </c>
      <c r="G2" s="124"/>
      <c r="H2" s="124"/>
      <c r="I2" s="124"/>
      <c r="J2" s="124"/>
      <c r="K2" s="124"/>
      <c r="L2" s="124"/>
      <c r="M2" s="124"/>
    </row>
    <row r="3" spans="1:12" ht="9" customHeight="1">
      <c r="A3" s="126"/>
      <c r="B3" s="126"/>
      <c r="C3" s="126"/>
      <c r="D3" s="11"/>
      <c r="E3" s="11"/>
      <c r="F3" s="31"/>
      <c r="G3" s="11"/>
      <c r="H3" s="11"/>
      <c r="I3" s="11"/>
      <c r="J3" s="11"/>
      <c r="K3" s="11"/>
      <c r="L3" s="11"/>
    </row>
    <row r="4" spans="1:12" ht="6.75" customHeight="1">
      <c r="A4" s="2"/>
      <c r="B4" s="8"/>
      <c r="C4" s="1"/>
      <c r="D4" s="4"/>
      <c r="E4" s="6"/>
      <c r="F4" s="32"/>
      <c r="G4" s="3"/>
      <c r="H4" s="6"/>
      <c r="I4" s="6"/>
      <c r="J4" s="12"/>
      <c r="K4" s="1"/>
      <c r="L4" s="1"/>
    </row>
    <row r="5" spans="1:13" ht="18.75">
      <c r="A5" s="129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t="18.75">
      <c r="A6" s="136" t="s">
        <v>181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30"/>
    </row>
    <row r="7" spans="1:12" ht="12.75">
      <c r="A7" s="2"/>
      <c r="B7" s="8"/>
      <c r="C7" s="1"/>
      <c r="D7" s="4"/>
      <c r="E7" s="6"/>
      <c r="F7" s="32"/>
      <c r="G7" s="3"/>
      <c r="H7" s="6"/>
      <c r="I7" s="6"/>
      <c r="J7" s="12"/>
      <c r="K7" s="1"/>
      <c r="L7" s="1"/>
    </row>
    <row r="8" spans="1:13" s="71" customFormat="1" ht="44.25" customHeight="1">
      <c r="A8" s="115" t="s">
        <v>3</v>
      </c>
      <c r="B8" s="115" t="s">
        <v>4</v>
      </c>
      <c r="C8" s="116" t="s">
        <v>5</v>
      </c>
      <c r="D8" s="117" t="s">
        <v>35</v>
      </c>
      <c r="E8" s="115" t="s">
        <v>6</v>
      </c>
      <c r="F8" s="118" t="s">
        <v>56</v>
      </c>
      <c r="G8" s="119" t="s">
        <v>12</v>
      </c>
      <c r="H8" s="119" t="s">
        <v>10</v>
      </c>
      <c r="I8" s="119" t="s">
        <v>11</v>
      </c>
      <c r="J8" s="120" t="s">
        <v>19</v>
      </c>
      <c r="K8" s="121" t="s">
        <v>20</v>
      </c>
      <c r="L8" s="121" t="s">
        <v>40</v>
      </c>
      <c r="M8" s="122" t="s">
        <v>55</v>
      </c>
    </row>
    <row r="9" spans="1:14" s="71" customFormat="1" ht="18" customHeight="1">
      <c r="A9" s="59">
        <v>1</v>
      </c>
      <c r="B9" s="60">
        <v>2121118536</v>
      </c>
      <c r="C9" s="61" t="s">
        <v>117</v>
      </c>
      <c r="D9" s="62" t="s">
        <v>118</v>
      </c>
      <c r="E9" s="63" t="s">
        <v>119</v>
      </c>
      <c r="F9" s="64">
        <v>8.96032258064516</v>
      </c>
      <c r="G9" s="65">
        <v>3.8364516129032262</v>
      </c>
      <c r="H9" s="60" t="s">
        <v>2</v>
      </c>
      <c r="I9" s="60" t="s">
        <v>2</v>
      </c>
      <c r="J9" s="66" t="s">
        <v>18</v>
      </c>
      <c r="K9" s="67">
        <v>3000000</v>
      </c>
      <c r="L9" s="68" t="s">
        <v>21</v>
      </c>
      <c r="M9" s="69"/>
      <c r="N9" s="70" t="s">
        <v>41</v>
      </c>
    </row>
    <row r="10" spans="1:14" s="71" customFormat="1" ht="18" customHeight="1">
      <c r="A10" s="59">
        <f>A9+1</f>
        <v>2</v>
      </c>
      <c r="B10" s="72">
        <v>2121117779</v>
      </c>
      <c r="C10" s="73" t="s">
        <v>120</v>
      </c>
      <c r="D10" s="74" t="s">
        <v>51</v>
      </c>
      <c r="E10" s="75" t="s">
        <v>119</v>
      </c>
      <c r="F10" s="76">
        <v>8.799</v>
      </c>
      <c r="G10" s="65">
        <v>3.795666666666667</v>
      </c>
      <c r="H10" s="60" t="s">
        <v>2</v>
      </c>
      <c r="I10" s="60" t="s">
        <v>2</v>
      </c>
      <c r="J10" s="66" t="s">
        <v>18</v>
      </c>
      <c r="K10" s="67">
        <v>2000000</v>
      </c>
      <c r="L10" s="68" t="s">
        <v>21</v>
      </c>
      <c r="M10" s="69"/>
      <c r="N10" s="70" t="s">
        <v>41</v>
      </c>
    </row>
    <row r="11" spans="1:17" s="71" customFormat="1" ht="18" customHeight="1">
      <c r="A11" s="59">
        <f>A10+1</f>
        <v>3</v>
      </c>
      <c r="B11" s="72">
        <v>2127111021</v>
      </c>
      <c r="C11" s="73" t="s">
        <v>121</v>
      </c>
      <c r="D11" s="74" t="s">
        <v>26</v>
      </c>
      <c r="E11" s="75" t="s">
        <v>122</v>
      </c>
      <c r="F11" s="76">
        <v>8.66</v>
      </c>
      <c r="G11" s="65">
        <v>3.79</v>
      </c>
      <c r="H11" s="60" t="s">
        <v>2</v>
      </c>
      <c r="I11" s="60" t="s">
        <v>2</v>
      </c>
      <c r="J11" s="66" t="s">
        <v>18</v>
      </c>
      <c r="K11" s="67">
        <v>1000000</v>
      </c>
      <c r="L11" s="68" t="s">
        <v>21</v>
      </c>
      <c r="M11" s="69"/>
      <c r="N11" s="70" t="s">
        <v>41</v>
      </c>
      <c r="O11" s="77" t="s">
        <v>50</v>
      </c>
      <c r="P11" s="78"/>
      <c r="Q11" s="79"/>
    </row>
    <row r="12" spans="1:17" s="139" customFormat="1" ht="18" customHeight="1">
      <c r="A12" s="59">
        <f aca="true" t="shared" si="0" ref="A12:A56">A11+1</f>
        <v>4</v>
      </c>
      <c r="B12" s="72">
        <v>1821614047</v>
      </c>
      <c r="C12" s="73" t="s">
        <v>139</v>
      </c>
      <c r="D12" s="74" t="s">
        <v>103</v>
      </c>
      <c r="E12" s="75" t="s">
        <v>140</v>
      </c>
      <c r="F12" s="76">
        <v>8.84</v>
      </c>
      <c r="G12" s="65">
        <v>3.92</v>
      </c>
      <c r="H12" s="60" t="s">
        <v>2</v>
      </c>
      <c r="I12" s="60" t="s">
        <v>0</v>
      </c>
      <c r="J12" s="80" t="s">
        <v>147</v>
      </c>
      <c r="K12" s="67">
        <v>3000000</v>
      </c>
      <c r="L12" s="68" t="s">
        <v>21</v>
      </c>
      <c r="M12" s="69"/>
      <c r="N12" s="70" t="s">
        <v>41</v>
      </c>
      <c r="O12" s="137" t="s">
        <v>40</v>
      </c>
      <c r="P12" s="137" t="s">
        <v>20</v>
      </c>
      <c r="Q12" s="138" t="s">
        <v>37</v>
      </c>
    </row>
    <row r="13" spans="1:18" s="71" customFormat="1" ht="18" customHeight="1">
      <c r="A13" s="59">
        <f t="shared" si="0"/>
        <v>5</v>
      </c>
      <c r="B13" s="81">
        <v>2121117581</v>
      </c>
      <c r="C13" s="82" t="s">
        <v>141</v>
      </c>
      <c r="D13" s="83" t="s">
        <v>142</v>
      </c>
      <c r="E13" s="84" t="s">
        <v>143</v>
      </c>
      <c r="F13" s="64">
        <v>9</v>
      </c>
      <c r="G13" s="65">
        <v>3.91</v>
      </c>
      <c r="H13" s="60" t="s">
        <v>2</v>
      </c>
      <c r="I13" s="60" t="s">
        <v>2</v>
      </c>
      <c r="J13" s="80" t="s">
        <v>147</v>
      </c>
      <c r="K13" s="67">
        <v>2000000</v>
      </c>
      <c r="L13" s="68" t="s">
        <v>21</v>
      </c>
      <c r="M13" s="69"/>
      <c r="N13" s="70" t="s">
        <v>41</v>
      </c>
      <c r="O13" s="85" t="s">
        <v>25</v>
      </c>
      <c r="P13" s="86">
        <v>1000000</v>
      </c>
      <c r="Q13" s="87">
        <v>2000000</v>
      </c>
      <c r="R13" s="71">
        <f>GETPIVOTDATA("TIỀN",$O$11,"TIỀN",1000000,"HỆ","CĐ")/P13</f>
        <v>2</v>
      </c>
    </row>
    <row r="14" spans="1:18" s="71" customFormat="1" ht="18" customHeight="1">
      <c r="A14" s="59">
        <f t="shared" si="0"/>
        <v>6</v>
      </c>
      <c r="B14" s="81">
        <v>2021147139</v>
      </c>
      <c r="C14" s="82" t="s">
        <v>144</v>
      </c>
      <c r="D14" s="83" t="s">
        <v>145</v>
      </c>
      <c r="E14" s="84" t="s">
        <v>146</v>
      </c>
      <c r="F14" s="64">
        <v>8.67</v>
      </c>
      <c r="G14" s="65">
        <v>3.88</v>
      </c>
      <c r="H14" s="60" t="s">
        <v>2</v>
      </c>
      <c r="I14" s="60" t="s">
        <v>2</v>
      </c>
      <c r="J14" s="80" t="s">
        <v>147</v>
      </c>
      <c r="K14" s="67">
        <v>1000000</v>
      </c>
      <c r="L14" s="68" t="s">
        <v>21</v>
      </c>
      <c r="M14" s="69"/>
      <c r="N14" s="70" t="s">
        <v>41</v>
      </c>
      <c r="O14" s="88"/>
      <c r="P14" s="89">
        <v>2000000</v>
      </c>
      <c r="Q14" s="90">
        <v>8000000</v>
      </c>
      <c r="R14" s="71">
        <f>GETPIVOTDATA("TIỀN",$O$11,"TIỀN",2000000,"HỆ","CĐ")/P14</f>
        <v>4</v>
      </c>
    </row>
    <row r="15" spans="1:18" s="71" customFormat="1" ht="18" customHeight="1">
      <c r="A15" s="59">
        <f t="shared" si="0"/>
        <v>7</v>
      </c>
      <c r="B15" s="72">
        <v>1821176299</v>
      </c>
      <c r="C15" s="73" t="s">
        <v>148</v>
      </c>
      <c r="D15" s="74" t="s">
        <v>149</v>
      </c>
      <c r="E15" s="75" t="s">
        <v>150</v>
      </c>
      <c r="F15" s="76">
        <v>8.87</v>
      </c>
      <c r="G15" s="65">
        <v>3.97</v>
      </c>
      <c r="H15" s="60" t="s">
        <v>2</v>
      </c>
      <c r="I15" s="60" t="s">
        <v>2</v>
      </c>
      <c r="J15" s="80" t="s">
        <v>153</v>
      </c>
      <c r="K15" s="67">
        <v>3000000</v>
      </c>
      <c r="L15" s="68" t="s">
        <v>21</v>
      </c>
      <c r="M15" s="69"/>
      <c r="N15" s="70" t="s">
        <v>41</v>
      </c>
      <c r="O15" s="85" t="s">
        <v>38</v>
      </c>
      <c r="P15" s="78"/>
      <c r="Q15" s="87">
        <v>10000000</v>
      </c>
      <c r="R15" s="91">
        <f>SUM(R13:R14)</f>
        <v>6</v>
      </c>
    </row>
    <row r="16" spans="1:18" s="71" customFormat="1" ht="18" customHeight="1">
      <c r="A16" s="59">
        <f t="shared" si="0"/>
        <v>8</v>
      </c>
      <c r="B16" s="72">
        <v>1821174161</v>
      </c>
      <c r="C16" s="73" t="s">
        <v>151</v>
      </c>
      <c r="D16" s="74" t="s">
        <v>152</v>
      </c>
      <c r="E16" s="63" t="s">
        <v>150</v>
      </c>
      <c r="F16" s="64">
        <v>9.18</v>
      </c>
      <c r="G16" s="92">
        <v>3.95</v>
      </c>
      <c r="H16" s="93" t="s">
        <v>2</v>
      </c>
      <c r="I16" s="60" t="s">
        <v>2</v>
      </c>
      <c r="J16" s="80" t="s">
        <v>153</v>
      </c>
      <c r="K16" s="67">
        <v>2000000</v>
      </c>
      <c r="L16" s="68" t="s">
        <v>21</v>
      </c>
      <c r="M16" s="69"/>
      <c r="N16" s="70" t="s">
        <v>41</v>
      </c>
      <c r="O16" s="85" t="s">
        <v>21</v>
      </c>
      <c r="P16" s="86">
        <v>1000000</v>
      </c>
      <c r="Q16" s="87">
        <v>14000000</v>
      </c>
      <c r="R16" s="71">
        <f>GETPIVOTDATA("TIỀN",$O$11,"TIỀN",1000000,"HỆ","ĐH")/P16</f>
        <v>14</v>
      </c>
    </row>
    <row r="17" spans="1:18" s="71" customFormat="1" ht="18" customHeight="1">
      <c r="A17" s="59">
        <f t="shared" si="0"/>
        <v>9</v>
      </c>
      <c r="B17" s="72">
        <v>1921173802</v>
      </c>
      <c r="C17" s="73" t="s">
        <v>154</v>
      </c>
      <c r="D17" s="74" t="s">
        <v>103</v>
      </c>
      <c r="E17" s="63" t="s">
        <v>155</v>
      </c>
      <c r="F17" s="64">
        <v>8.81</v>
      </c>
      <c r="G17" s="92">
        <v>3.88</v>
      </c>
      <c r="H17" s="93" t="s">
        <v>2</v>
      </c>
      <c r="I17" s="60" t="s">
        <v>2</v>
      </c>
      <c r="J17" s="80" t="s">
        <v>153</v>
      </c>
      <c r="K17" s="67">
        <v>1000000</v>
      </c>
      <c r="L17" s="68" t="s">
        <v>21</v>
      </c>
      <c r="M17" s="69"/>
      <c r="N17" s="70" t="s">
        <v>41</v>
      </c>
      <c r="O17" s="88"/>
      <c r="P17" s="89">
        <v>2000000</v>
      </c>
      <c r="Q17" s="90">
        <v>28000000</v>
      </c>
      <c r="R17" s="71">
        <f>GETPIVOTDATA("TIỀN",$O$11,"TIỀN",2000000,"HỆ","ĐH")/P17</f>
        <v>14</v>
      </c>
    </row>
    <row r="18" spans="1:18" s="71" customFormat="1" ht="18" customHeight="1">
      <c r="A18" s="59">
        <f t="shared" si="0"/>
        <v>10</v>
      </c>
      <c r="B18" s="72">
        <v>1810516174</v>
      </c>
      <c r="C18" s="73" t="s">
        <v>156</v>
      </c>
      <c r="D18" s="74" t="s">
        <v>14</v>
      </c>
      <c r="E18" s="94" t="s">
        <v>157</v>
      </c>
      <c r="F18" s="95">
        <v>8.65</v>
      </c>
      <c r="G18" s="92">
        <v>3.88</v>
      </c>
      <c r="H18" s="93" t="s">
        <v>2</v>
      </c>
      <c r="I18" s="60" t="s">
        <v>0</v>
      </c>
      <c r="J18" s="60" t="s">
        <v>48</v>
      </c>
      <c r="K18" s="67">
        <v>3000000</v>
      </c>
      <c r="L18" s="68" t="s">
        <v>21</v>
      </c>
      <c r="M18" s="69"/>
      <c r="N18" s="70" t="s">
        <v>41</v>
      </c>
      <c r="O18" s="88"/>
      <c r="P18" s="89">
        <v>3000000</v>
      </c>
      <c r="Q18" s="90">
        <v>42000000</v>
      </c>
      <c r="R18" s="71">
        <f>GETPIVOTDATA("TIỀN",$O$11,"TIỀN",3000000,"HỆ","ĐH")/P18</f>
        <v>14</v>
      </c>
    </row>
    <row r="19" spans="1:18" s="71" customFormat="1" ht="18" customHeight="1">
      <c r="A19" s="59">
        <f t="shared" si="0"/>
        <v>11</v>
      </c>
      <c r="B19" s="72">
        <v>1920518250</v>
      </c>
      <c r="C19" s="73" t="s">
        <v>158</v>
      </c>
      <c r="D19" s="74" t="s">
        <v>47</v>
      </c>
      <c r="E19" s="84" t="s">
        <v>159</v>
      </c>
      <c r="F19" s="64">
        <v>8.37</v>
      </c>
      <c r="G19" s="65">
        <v>3.75</v>
      </c>
      <c r="H19" s="60" t="s">
        <v>2</v>
      </c>
      <c r="I19" s="60" t="s">
        <v>2</v>
      </c>
      <c r="J19" s="60" t="s">
        <v>48</v>
      </c>
      <c r="K19" s="67">
        <v>2000000</v>
      </c>
      <c r="L19" s="68" t="s">
        <v>21</v>
      </c>
      <c r="M19" s="69"/>
      <c r="N19" s="70" t="s">
        <v>41</v>
      </c>
      <c r="O19" s="85" t="s">
        <v>39</v>
      </c>
      <c r="P19" s="78"/>
      <c r="Q19" s="87">
        <v>84000000</v>
      </c>
      <c r="R19" s="91">
        <f>SUM(R16:R18)</f>
        <v>42</v>
      </c>
    </row>
    <row r="20" spans="1:17" s="71" customFormat="1" ht="18" customHeight="1">
      <c r="A20" s="59">
        <f t="shared" si="0"/>
        <v>12</v>
      </c>
      <c r="B20" s="72">
        <v>2120519570</v>
      </c>
      <c r="C20" s="73" t="s">
        <v>54</v>
      </c>
      <c r="D20" s="74" t="s">
        <v>160</v>
      </c>
      <c r="E20" s="63" t="s">
        <v>161</v>
      </c>
      <c r="F20" s="64">
        <v>8.45</v>
      </c>
      <c r="G20" s="65">
        <v>3.74</v>
      </c>
      <c r="H20" s="60" t="s">
        <v>2</v>
      </c>
      <c r="I20" s="60" t="s">
        <v>2</v>
      </c>
      <c r="J20" s="60" t="s">
        <v>48</v>
      </c>
      <c r="K20" s="67">
        <v>1000000</v>
      </c>
      <c r="L20" s="68" t="s">
        <v>21</v>
      </c>
      <c r="M20" s="69"/>
      <c r="N20" s="70" t="s">
        <v>41</v>
      </c>
      <c r="O20" s="96" t="s">
        <v>36</v>
      </c>
      <c r="P20" s="97"/>
      <c r="Q20" s="98">
        <v>94000000</v>
      </c>
    </row>
    <row r="21" spans="1:14" s="71" customFormat="1" ht="18" customHeight="1">
      <c r="A21" s="59">
        <f t="shared" si="0"/>
        <v>13</v>
      </c>
      <c r="B21" s="72">
        <v>1920716750</v>
      </c>
      <c r="C21" s="73" t="s">
        <v>83</v>
      </c>
      <c r="D21" s="74" t="s">
        <v>84</v>
      </c>
      <c r="E21" s="63" t="s">
        <v>85</v>
      </c>
      <c r="F21" s="64">
        <v>8.89</v>
      </c>
      <c r="G21" s="65">
        <v>3.94</v>
      </c>
      <c r="H21" s="60" t="s">
        <v>2</v>
      </c>
      <c r="I21" s="60" t="s">
        <v>0</v>
      </c>
      <c r="J21" s="80" t="s">
        <v>28</v>
      </c>
      <c r="K21" s="67">
        <v>3000000</v>
      </c>
      <c r="L21" s="68" t="s">
        <v>21</v>
      </c>
      <c r="M21" s="99"/>
      <c r="N21" s="70" t="s">
        <v>41</v>
      </c>
    </row>
    <row r="22" spans="1:14" s="71" customFormat="1" ht="18" customHeight="1">
      <c r="A22" s="59">
        <f t="shared" si="0"/>
        <v>14</v>
      </c>
      <c r="B22" s="60">
        <v>1920715853</v>
      </c>
      <c r="C22" s="100" t="s">
        <v>57</v>
      </c>
      <c r="D22" s="62" t="s">
        <v>58</v>
      </c>
      <c r="E22" s="63" t="s">
        <v>86</v>
      </c>
      <c r="F22" s="64">
        <v>8.95</v>
      </c>
      <c r="G22" s="65">
        <v>3.93</v>
      </c>
      <c r="H22" s="60" t="s">
        <v>2</v>
      </c>
      <c r="I22" s="60" t="s">
        <v>2</v>
      </c>
      <c r="J22" s="80" t="s">
        <v>28</v>
      </c>
      <c r="K22" s="67">
        <v>2000000</v>
      </c>
      <c r="L22" s="68" t="s">
        <v>21</v>
      </c>
      <c r="M22" s="99"/>
      <c r="N22" s="70" t="s">
        <v>41</v>
      </c>
    </row>
    <row r="23" spans="1:14" s="139" customFormat="1" ht="18" customHeight="1">
      <c r="A23" s="59">
        <f t="shared" si="0"/>
        <v>15</v>
      </c>
      <c r="B23" s="60">
        <v>2120715682</v>
      </c>
      <c r="C23" s="100" t="s">
        <v>87</v>
      </c>
      <c r="D23" s="62" t="s">
        <v>13</v>
      </c>
      <c r="E23" s="63" t="s">
        <v>88</v>
      </c>
      <c r="F23" s="64">
        <v>8.97</v>
      </c>
      <c r="G23" s="65">
        <v>3.86</v>
      </c>
      <c r="H23" s="60" t="s">
        <v>2</v>
      </c>
      <c r="I23" s="60" t="s">
        <v>0</v>
      </c>
      <c r="J23" s="80" t="s">
        <v>28</v>
      </c>
      <c r="K23" s="67">
        <v>1000000</v>
      </c>
      <c r="L23" s="68" t="s">
        <v>21</v>
      </c>
      <c r="M23" s="99"/>
      <c r="N23" s="70" t="s">
        <v>41</v>
      </c>
    </row>
    <row r="24" spans="1:14" s="71" customFormat="1" ht="18" customHeight="1">
      <c r="A24" s="59">
        <f t="shared" si="0"/>
        <v>16</v>
      </c>
      <c r="B24" s="72">
        <v>1820525684</v>
      </c>
      <c r="C24" s="73" t="s">
        <v>99</v>
      </c>
      <c r="D24" s="74" t="s">
        <v>13</v>
      </c>
      <c r="E24" s="63" t="s">
        <v>162</v>
      </c>
      <c r="F24" s="64">
        <v>8.74</v>
      </c>
      <c r="G24" s="65">
        <v>3.94</v>
      </c>
      <c r="H24" s="60" t="s">
        <v>2</v>
      </c>
      <c r="I24" s="60" t="s">
        <v>2</v>
      </c>
      <c r="J24" s="60" t="s">
        <v>169</v>
      </c>
      <c r="K24" s="67">
        <v>3000000</v>
      </c>
      <c r="L24" s="68" t="s">
        <v>21</v>
      </c>
      <c r="M24" s="69"/>
      <c r="N24" s="70" t="s">
        <v>41</v>
      </c>
    </row>
    <row r="25" spans="1:14" s="71" customFormat="1" ht="18" customHeight="1">
      <c r="A25" s="59">
        <f t="shared" si="0"/>
        <v>17</v>
      </c>
      <c r="B25" s="72">
        <v>2120528845</v>
      </c>
      <c r="C25" s="101" t="s">
        <v>163</v>
      </c>
      <c r="D25" s="74" t="s">
        <v>164</v>
      </c>
      <c r="E25" s="63" t="s">
        <v>165</v>
      </c>
      <c r="F25" s="64">
        <v>8.84</v>
      </c>
      <c r="G25" s="65">
        <v>3.87</v>
      </c>
      <c r="H25" s="60" t="s">
        <v>2</v>
      </c>
      <c r="I25" s="60" t="s">
        <v>2</v>
      </c>
      <c r="J25" s="60" t="s">
        <v>169</v>
      </c>
      <c r="K25" s="67">
        <v>2000000</v>
      </c>
      <c r="L25" s="68" t="s">
        <v>21</v>
      </c>
      <c r="M25" s="69"/>
      <c r="N25" s="70" t="s">
        <v>41</v>
      </c>
    </row>
    <row r="26" spans="1:15" s="71" customFormat="1" ht="18" customHeight="1">
      <c r="A26" s="59">
        <f t="shared" si="0"/>
        <v>18</v>
      </c>
      <c r="B26" s="72">
        <v>2127521540</v>
      </c>
      <c r="C26" s="101" t="s">
        <v>166</v>
      </c>
      <c r="D26" s="74" t="s">
        <v>167</v>
      </c>
      <c r="E26" s="63" t="s">
        <v>168</v>
      </c>
      <c r="F26" s="64">
        <v>8.94</v>
      </c>
      <c r="G26" s="65">
        <v>3.86</v>
      </c>
      <c r="H26" s="60" t="s">
        <v>2</v>
      </c>
      <c r="I26" s="60" t="s">
        <v>0</v>
      </c>
      <c r="J26" s="60" t="s">
        <v>169</v>
      </c>
      <c r="K26" s="67">
        <v>1000000</v>
      </c>
      <c r="L26" s="68" t="s">
        <v>21</v>
      </c>
      <c r="M26" s="69"/>
      <c r="N26" s="70" t="s">
        <v>41</v>
      </c>
      <c r="O26" s="71" t="s">
        <v>18</v>
      </c>
    </row>
    <row r="27" spans="1:15" s="71" customFormat="1" ht="18" customHeight="1">
      <c r="A27" s="59">
        <f t="shared" si="0"/>
        <v>19</v>
      </c>
      <c r="B27" s="72">
        <v>2120258399</v>
      </c>
      <c r="C27" s="73" t="s">
        <v>74</v>
      </c>
      <c r="D27" s="74" t="s">
        <v>75</v>
      </c>
      <c r="E27" s="84" t="s">
        <v>76</v>
      </c>
      <c r="F27" s="64">
        <v>8.89</v>
      </c>
      <c r="G27" s="65">
        <v>3.91</v>
      </c>
      <c r="H27" s="60" t="s">
        <v>2</v>
      </c>
      <c r="I27" s="60" t="s">
        <v>2</v>
      </c>
      <c r="J27" s="60" t="s">
        <v>27</v>
      </c>
      <c r="K27" s="67">
        <v>3000000</v>
      </c>
      <c r="L27" s="68" t="s">
        <v>21</v>
      </c>
      <c r="M27" s="99"/>
      <c r="N27" s="70" t="s">
        <v>41</v>
      </c>
      <c r="O27" s="80" t="s">
        <v>28</v>
      </c>
    </row>
    <row r="28" spans="1:15" s="71" customFormat="1" ht="18" customHeight="1">
      <c r="A28" s="59">
        <f t="shared" si="0"/>
        <v>20</v>
      </c>
      <c r="B28" s="72">
        <v>1920241359</v>
      </c>
      <c r="C28" s="73" t="s">
        <v>77</v>
      </c>
      <c r="D28" s="74" t="s">
        <v>78</v>
      </c>
      <c r="E28" s="84" t="s">
        <v>79</v>
      </c>
      <c r="F28" s="64">
        <v>8.8</v>
      </c>
      <c r="G28" s="65">
        <v>3.89</v>
      </c>
      <c r="H28" s="60" t="s">
        <v>2</v>
      </c>
      <c r="I28" s="60" t="s">
        <v>2</v>
      </c>
      <c r="J28" s="60" t="s">
        <v>27</v>
      </c>
      <c r="K28" s="67">
        <v>2000000</v>
      </c>
      <c r="L28" s="68" t="s">
        <v>21</v>
      </c>
      <c r="M28" s="99"/>
      <c r="N28" s="70" t="s">
        <v>41</v>
      </c>
      <c r="O28" s="60" t="s">
        <v>49</v>
      </c>
    </row>
    <row r="29" spans="1:15" s="71" customFormat="1" ht="18" customHeight="1">
      <c r="A29" s="59">
        <f t="shared" si="0"/>
        <v>21</v>
      </c>
      <c r="B29" s="72">
        <v>2120269829</v>
      </c>
      <c r="C29" s="73" t="s">
        <v>80</v>
      </c>
      <c r="D29" s="74" t="s">
        <v>81</v>
      </c>
      <c r="E29" s="84" t="s">
        <v>82</v>
      </c>
      <c r="F29" s="64">
        <v>8.97</v>
      </c>
      <c r="G29" s="65">
        <v>3.86</v>
      </c>
      <c r="H29" s="60" t="s">
        <v>2</v>
      </c>
      <c r="I29" s="60" t="s">
        <v>0</v>
      </c>
      <c r="J29" s="60" t="s">
        <v>27</v>
      </c>
      <c r="K29" s="67">
        <v>1000000</v>
      </c>
      <c r="L29" s="68" t="s">
        <v>21</v>
      </c>
      <c r="M29" s="99"/>
      <c r="N29" s="70" t="s">
        <v>41</v>
      </c>
      <c r="O29" s="60" t="s">
        <v>27</v>
      </c>
    </row>
    <row r="30" spans="1:18" s="71" customFormat="1" ht="18" customHeight="1">
      <c r="A30" s="59">
        <f t="shared" si="0"/>
        <v>22</v>
      </c>
      <c r="B30" s="102">
        <v>2121428146</v>
      </c>
      <c r="C30" s="103" t="s">
        <v>102</v>
      </c>
      <c r="D30" s="104" t="s">
        <v>103</v>
      </c>
      <c r="E30" s="84" t="s">
        <v>104</v>
      </c>
      <c r="F30" s="64">
        <v>8.54</v>
      </c>
      <c r="G30" s="65">
        <v>3.76</v>
      </c>
      <c r="H30" s="84" t="s">
        <v>2</v>
      </c>
      <c r="I30" s="105" t="s">
        <v>0</v>
      </c>
      <c r="J30" s="66" t="s">
        <v>29</v>
      </c>
      <c r="K30" s="67">
        <v>3000000</v>
      </c>
      <c r="L30" s="68" t="s">
        <v>21</v>
      </c>
      <c r="M30" s="69"/>
      <c r="N30" s="70" t="s">
        <v>41</v>
      </c>
      <c r="O30" s="66" t="s">
        <v>29</v>
      </c>
      <c r="P30" s="72"/>
      <c r="Q30" s="73"/>
      <c r="R30" s="74"/>
    </row>
    <row r="31" spans="1:15" s="71" customFormat="1" ht="18" customHeight="1">
      <c r="A31" s="106">
        <f t="shared" si="0"/>
        <v>23</v>
      </c>
      <c r="B31" s="102">
        <v>1820413843</v>
      </c>
      <c r="C31" s="103" t="s">
        <v>105</v>
      </c>
      <c r="D31" s="104" t="s">
        <v>106</v>
      </c>
      <c r="E31" s="84" t="s">
        <v>107</v>
      </c>
      <c r="F31" s="64">
        <v>8.4</v>
      </c>
      <c r="G31" s="65">
        <v>3.71</v>
      </c>
      <c r="H31" s="84" t="s">
        <v>2</v>
      </c>
      <c r="I31" s="60" t="s">
        <v>2</v>
      </c>
      <c r="J31" s="66" t="s">
        <v>29</v>
      </c>
      <c r="K31" s="67">
        <v>2000000</v>
      </c>
      <c r="L31" s="68" t="s">
        <v>21</v>
      </c>
      <c r="M31" s="69"/>
      <c r="N31" s="70" t="s">
        <v>41</v>
      </c>
      <c r="O31" s="80" t="s">
        <v>32</v>
      </c>
    </row>
    <row r="32" spans="1:15" s="71" customFormat="1" ht="18" customHeight="1">
      <c r="A32" s="106">
        <f t="shared" si="0"/>
        <v>24</v>
      </c>
      <c r="B32" s="72">
        <v>1821414774</v>
      </c>
      <c r="C32" s="73" t="s">
        <v>108</v>
      </c>
      <c r="D32" s="74" t="s">
        <v>109</v>
      </c>
      <c r="E32" s="63" t="s">
        <v>107</v>
      </c>
      <c r="F32" s="64">
        <v>8.31</v>
      </c>
      <c r="G32" s="65">
        <v>3.64</v>
      </c>
      <c r="H32" s="60" t="s">
        <v>1</v>
      </c>
      <c r="I32" s="60" t="s">
        <v>2</v>
      </c>
      <c r="J32" s="66" t="s">
        <v>29</v>
      </c>
      <c r="K32" s="67">
        <v>1000000</v>
      </c>
      <c r="L32" s="68" t="s">
        <v>21</v>
      </c>
      <c r="M32" s="69"/>
      <c r="N32" s="70" t="s">
        <v>41</v>
      </c>
      <c r="O32" s="107" t="s">
        <v>30</v>
      </c>
    </row>
    <row r="33" spans="1:15" s="71" customFormat="1" ht="18" customHeight="1">
      <c r="A33" s="106">
        <f t="shared" si="0"/>
        <v>25</v>
      </c>
      <c r="B33" s="60">
        <v>2021643831</v>
      </c>
      <c r="C33" s="108" t="s">
        <v>133</v>
      </c>
      <c r="D33" s="109" t="s">
        <v>134</v>
      </c>
      <c r="E33" s="60" t="s">
        <v>135</v>
      </c>
      <c r="F33" s="93">
        <v>8.26</v>
      </c>
      <c r="G33" s="65">
        <v>3.7</v>
      </c>
      <c r="H33" s="60" t="s">
        <v>2</v>
      </c>
      <c r="I33" s="60" t="s">
        <v>0</v>
      </c>
      <c r="J33" s="80" t="s">
        <v>32</v>
      </c>
      <c r="K33" s="67">
        <v>3000000</v>
      </c>
      <c r="L33" s="68" t="s">
        <v>21</v>
      </c>
      <c r="M33" s="69"/>
      <c r="N33" s="70" t="s">
        <v>41</v>
      </c>
      <c r="O33" s="60" t="s">
        <v>17</v>
      </c>
    </row>
    <row r="34" spans="1:15" s="71" customFormat="1" ht="18" customHeight="1">
      <c r="A34" s="59">
        <f t="shared" si="0"/>
        <v>26</v>
      </c>
      <c r="B34" s="81">
        <v>1920648981</v>
      </c>
      <c r="C34" s="82" t="s">
        <v>63</v>
      </c>
      <c r="D34" s="83" t="s">
        <v>43</v>
      </c>
      <c r="E34" s="84" t="s">
        <v>64</v>
      </c>
      <c r="F34" s="64">
        <v>8.37</v>
      </c>
      <c r="G34" s="65">
        <v>3.66</v>
      </c>
      <c r="H34" s="60" t="s">
        <v>1</v>
      </c>
      <c r="I34" s="60" t="s">
        <v>0</v>
      </c>
      <c r="J34" s="80" t="s">
        <v>32</v>
      </c>
      <c r="K34" s="67">
        <v>2000000</v>
      </c>
      <c r="L34" s="68" t="s">
        <v>21</v>
      </c>
      <c r="M34" s="69"/>
      <c r="N34" s="70" t="s">
        <v>41</v>
      </c>
      <c r="O34" s="80" t="s">
        <v>31</v>
      </c>
    </row>
    <row r="35" spans="1:15" s="71" customFormat="1" ht="18" customHeight="1">
      <c r="A35" s="59">
        <f t="shared" si="0"/>
        <v>27</v>
      </c>
      <c r="B35" s="81">
        <v>2120657859</v>
      </c>
      <c r="C35" s="82" t="s">
        <v>136</v>
      </c>
      <c r="D35" s="83" t="s">
        <v>137</v>
      </c>
      <c r="E35" s="84" t="s">
        <v>138</v>
      </c>
      <c r="F35" s="64">
        <v>8.28</v>
      </c>
      <c r="G35" s="65">
        <v>3.61</v>
      </c>
      <c r="H35" s="60" t="s">
        <v>1</v>
      </c>
      <c r="I35" s="60" t="s">
        <v>2</v>
      </c>
      <c r="J35" s="80" t="s">
        <v>32</v>
      </c>
      <c r="K35" s="67">
        <v>1000000</v>
      </c>
      <c r="L35" s="68" t="s">
        <v>21</v>
      </c>
      <c r="M35" s="69"/>
      <c r="N35" s="70" t="s">
        <v>41</v>
      </c>
      <c r="O35" s="66" t="s">
        <v>24</v>
      </c>
    </row>
    <row r="36" spans="1:15" s="71" customFormat="1" ht="18" customHeight="1">
      <c r="A36" s="59">
        <f t="shared" si="0"/>
        <v>28</v>
      </c>
      <c r="B36" s="72">
        <v>2120345162</v>
      </c>
      <c r="C36" s="73" t="s">
        <v>110</v>
      </c>
      <c r="D36" s="74" t="s">
        <v>111</v>
      </c>
      <c r="E36" s="63" t="s">
        <v>112</v>
      </c>
      <c r="F36" s="64">
        <v>9.01</v>
      </c>
      <c r="G36" s="65">
        <v>3.94</v>
      </c>
      <c r="H36" s="60" t="s">
        <v>2</v>
      </c>
      <c r="I36" s="60" t="s">
        <v>2</v>
      </c>
      <c r="J36" s="107" t="s">
        <v>30</v>
      </c>
      <c r="K36" s="67">
        <v>3000000</v>
      </c>
      <c r="L36" s="68" t="s">
        <v>21</v>
      </c>
      <c r="M36" s="69"/>
      <c r="N36" s="70" t="s">
        <v>41</v>
      </c>
      <c r="O36" s="66" t="s">
        <v>66</v>
      </c>
    </row>
    <row r="37" spans="1:15" s="71" customFormat="1" ht="18" customHeight="1">
      <c r="A37" s="59">
        <f t="shared" si="0"/>
        <v>29</v>
      </c>
      <c r="B37" s="72">
        <v>2120317834</v>
      </c>
      <c r="C37" s="73" t="s">
        <v>113</v>
      </c>
      <c r="D37" s="74" t="s">
        <v>114</v>
      </c>
      <c r="E37" s="63" t="s">
        <v>115</v>
      </c>
      <c r="F37" s="64">
        <v>9.21</v>
      </c>
      <c r="G37" s="65">
        <v>3.93</v>
      </c>
      <c r="H37" s="60" t="s">
        <v>2</v>
      </c>
      <c r="I37" s="60" t="s">
        <v>0</v>
      </c>
      <c r="J37" s="107" t="s">
        <v>30</v>
      </c>
      <c r="K37" s="67">
        <v>2000000</v>
      </c>
      <c r="L37" s="68" t="s">
        <v>21</v>
      </c>
      <c r="M37" s="69"/>
      <c r="N37" s="70" t="s">
        <v>41</v>
      </c>
      <c r="O37" s="110" t="s">
        <v>153</v>
      </c>
    </row>
    <row r="38" spans="1:15" s="71" customFormat="1" ht="18" customHeight="1">
      <c r="A38" s="59">
        <f t="shared" si="0"/>
        <v>30</v>
      </c>
      <c r="B38" s="60">
        <v>2120319414</v>
      </c>
      <c r="C38" s="61" t="s">
        <v>116</v>
      </c>
      <c r="D38" s="62" t="s">
        <v>65</v>
      </c>
      <c r="E38" s="63" t="s">
        <v>115</v>
      </c>
      <c r="F38" s="64">
        <v>8.81</v>
      </c>
      <c r="G38" s="65">
        <v>3.88</v>
      </c>
      <c r="H38" s="60" t="s">
        <v>2</v>
      </c>
      <c r="I38" s="60" t="s">
        <v>2</v>
      </c>
      <c r="J38" s="107" t="s">
        <v>30</v>
      </c>
      <c r="K38" s="67">
        <v>1000000</v>
      </c>
      <c r="L38" s="68" t="s">
        <v>21</v>
      </c>
      <c r="M38" s="69"/>
      <c r="N38" s="70" t="s">
        <v>41</v>
      </c>
      <c r="O38" s="60" t="s">
        <v>48</v>
      </c>
    </row>
    <row r="39" spans="1:15" s="71" customFormat="1" ht="18" customHeight="1">
      <c r="A39" s="59">
        <f t="shared" si="0"/>
        <v>31</v>
      </c>
      <c r="B39" s="80">
        <v>1920230728</v>
      </c>
      <c r="C39" s="61" t="s">
        <v>91</v>
      </c>
      <c r="D39" s="62" t="s">
        <v>92</v>
      </c>
      <c r="E39" s="63" t="s">
        <v>93</v>
      </c>
      <c r="F39" s="64">
        <v>8.97</v>
      </c>
      <c r="G39" s="65">
        <v>3.95</v>
      </c>
      <c r="H39" s="60" t="s">
        <v>2</v>
      </c>
      <c r="I39" s="60" t="s">
        <v>2</v>
      </c>
      <c r="J39" s="60" t="s">
        <v>17</v>
      </c>
      <c r="K39" s="67">
        <v>3000000</v>
      </c>
      <c r="L39" s="68" t="s">
        <v>21</v>
      </c>
      <c r="M39" s="99"/>
      <c r="N39" s="70" t="s">
        <v>41</v>
      </c>
      <c r="O39" s="60"/>
    </row>
    <row r="40" spans="1:14" s="71" customFormat="1" ht="18" customHeight="1">
      <c r="A40" s="59">
        <f t="shared" si="0"/>
        <v>32</v>
      </c>
      <c r="B40" s="80">
        <v>1920231876</v>
      </c>
      <c r="C40" s="61" t="s">
        <v>94</v>
      </c>
      <c r="D40" s="62" t="s">
        <v>95</v>
      </c>
      <c r="E40" s="63" t="s">
        <v>93</v>
      </c>
      <c r="F40" s="64">
        <v>8.87</v>
      </c>
      <c r="G40" s="65">
        <v>3.93</v>
      </c>
      <c r="H40" s="60" t="s">
        <v>2</v>
      </c>
      <c r="I40" s="60" t="s">
        <v>2</v>
      </c>
      <c r="J40" s="60" t="s">
        <v>17</v>
      </c>
      <c r="K40" s="67">
        <v>2000000</v>
      </c>
      <c r="L40" s="68" t="s">
        <v>21</v>
      </c>
      <c r="M40" s="99"/>
      <c r="N40" s="70" t="s">
        <v>41</v>
      </c>
    </row>
    <row r="41" spans="1:14" s="71" customFormat="1" ht="18" customHeight="1">
      <c r="A41" s="59">
        <f t="shared" si="0"/>
        <v>33</v>
      </c>
      <c r="B41" s="80">
        <v>2121217479</v>
      </c>
      <c r="C41" s="61" t="s">
        <v>96</v>
      </c>
      <c r="D41" s="62" t="s">
        <v>97</v>
      </c>
      <c r="E41" s="63" t="s">
        <v>98</v>
      </c>
      <c r="F41" s="64">
        <v>8.71</v>
      </c>
      <c r="G41" s="65">
        <v>3.87</v>
      </c>
      <c r="H41" s="60" t="s">
        <v>2</v>
      </c>
      <c r="I41" s="60" t="s">
        <v>2</v>
      </c>
      <c r="J41" s="60" t="s">
        <v>17</v>
      </c>
      <c r="K41" s="67">
        <v>1000000</v>
      </c>
      <c r="L41" s="68" t="s">
        <v>21</v>
      </c>
      <c r="M41" s="99"/>
      <c r="N41" s="70" t="s">
        <v>41</v>
      </c>
    </row>
    <row r="42" spans="1:15" s="71" customFormat="1" ht="18" customHeight="1">
      <c r="A42" s="59">
        <f t="shared" si="0"/>
        <v>34</v>
      </c>
      <c r="B42" s="72">
        <v>1821615160</v>
      </c>
      <c r="C42" s="73" t="s">
        <v>44</v>
      </c>
      <c r="D42" s="74" t="s">
        <v>45</v>
      </c>
      <c r="E42" s="75" t="s">
        <v>46</v>
      </c>
      <c r="F42" s="76">
        <v>8.86</v>
      </c>
      <c r="G42" s="65">
        <v>3.91</v>
      </c>
      <c r="H42" s="60" t="s">
        <v>2</v>
      </c>
      <c r="I42" s="60" t="s">
        <v>2</v>
      </c>
      <c r="J42" s="80" t="s">
        <v>31</v>
      </c>
      <c r="K42" s="67">
        <v>3000000</v>
      </c>
      <c r="L42" s="68" t="s">
        <v>21</v>
      </c>
      <c r="M42" s="69"/>
      <c r="N42" s="70" t="s">
        <v>41</v>
      </c>
      <c r="O42" s="68" t="s">
        <v>21</v>
      </c>
    </row>
    <row r="43" spans="1:15" s="71" customFormat="1" ht="18" customHeight="1">
      <c r="A43" s="59">
        <f t="shared" si="0"/>
        <v>35</v>
      </c>
      <c r="B43" s="102">
        <v>1821615998</v>
      </c>
      <c r="C43" s="103" t="s">
        <v>123</v>
      </c>
      <c r="D43" s="104" t="s">
        <v>124</v>
      </c>
      <c r="E43" s="84" t="s">
        <v>46</v>
      </c>
      <c r="F43" s="64">
        <v>8.68</v>
      </c>
      <c r="G43" s="111">
        <v>3.84</v>
      </c>
      <c r="H43" s="84" t="s">
        <v>2</v>
      </c>
      <c r="I43" s="60" t="s">
        <v>0</v>
      </c>
      <c r="J43" s="80" t="s">
        <v>31</v>
      </c>
      <c r="K43" s="67">
        <v>2000000</v>
      </c>
      <c r="L43" s="68" t="s">
        <v>21</v>
      </c>
      <c r="M43" s="69"/>
      <c r="N43" s="70" t="s">
        <v>41</v>
      </c>
      <c r="O43" s="68" t="s">
        <v>25</v>
      </c>
    </row>
    <row r="44" spans="1:14" s="71" customFormat="1" ht="18" customHeight="1">
      <c r="A44" s="59">
        <f t="shared" si="0"/>
        <v>36</v>
      </c>
      <c r="B44" s="102">
        <v>1921613446</v>
      </c>
      <c r="C44" s="103" t="s">
        <v>125</v>
      </c>
      <c r="D44" s="104" t="s">
        <v>126</v>
      </c>
      <c r="E44" s="60" t="s">
        <v>127</v>
      </c>
      <c r="F44" s="93">
        <v>8.54</v>
      </c>
      <c r="G44" s="65">
        <v>3.74</v>
      </c>
      <c r="H44" s="84" t="s">
        <v>2</v>
      </c>
      <c r="I44" s="60" t="s">
        <v>2</v>
      </c>
      <c r="J44" s="80" t="s">
        <v>31</v>
      </c>
      <c r="K44" s="67">
        <v>1000000</v>
      </c>
      <c r="L44" s="68" t="s">
        <v>21</v>
      </c>
      <c r="M44" s="69"/>
      <c r="N44" s="70" t="s">
        <v>41</v>
      </c>
    </row>
    <row r="45" spans="1:14" s="71" customFormat="1" ht="18" customHeight="1">
      <c r="A45" s="59">
        <f t="shared" si="0"/>
        <v>37</v>
      </c>
      <c r="B45" s="102">
        <v>2120357514</v>
      </c>
      <c r="C45" s="103" t="s">
        <v>128</v>
      </c>
      <c r="D45" s="104" t="s">
        <v>13</v>
      </c>
      <c r="E45" s="112" t="s">
        <v>129</v>
      </c>
      <c r="F45" s="64">
        <v>8.794</v>
      </c>
      <c r="G45" s="65">
        <v>3.8866666666666663</v>
      </c>
      <c r="H45" s="84" t="s">
        <v>2</v>
      </c>
      <c r="I45" s="105" t="s">
        <v>2</v>
      </c>
      <c r="J45" s="66" t="s">
        <v>24</v>
      </c>
      <c r="K45" s="67">
        <v>3000000</v>
      </c>
      <c r="L45" s="68" t="s">
        <v>21</v>
      </c>
      <c r="M45" s="69"/>
      <c r="N45" s="70" t="s">
        <v>41</v>
      </c>
    </row>
    <row r="46" spans="1:14" s="71" customFormat="1" ht="18" customHeight="1">
      <c r="A46" s="59">
        <f t="shared" si="0"/>
        <v>38</v>
      </c>
      <c r="B46" s="80">
        <v>2120359480</v>
      </c>
      <c r="C46" s="108" t="s">
        <v>130</v>
      </c>
      <c r="D46" s="109" t="s">
        <v>131</v>
      </c>
      <c r="E46" s="60" t="s">
        <v>129</v>
      </c>
      <c r="F46" s="93">
        <v>8.567</v>
      </c>
      <c r="G46" s="65">
        <v>3.83</v>
      </c>
      <c r="H46" s="60" t="s">
        <v>2</v>
      </c>
      <c r="I46" s="60" t="s">
        <v>0</v>
      </c>
      <c r="J46" s="66" t="s">
        <v>24</v>
      </c>
      <c r="K46" s="67">
        <v>2000000</v>
      </c>
      <c r="L46" s="68" t="s">
        <v>21</v>
      </c>
      <c r="M46" s="69"/>
      <c r="N46" s="70" t="s">
        <v>41</v>
      </c>
    </row>
    <row r="47" spans="1:14" s="71" customFormat="1" ht="18" customHeight="1">
      <c r="A47" s="59">
        <f t="shared" si="0"/>
        <v>39</v>
      </c>
      <c r="B47" s="80">
        <v>1920350913</v>
      </c>
      <c r="C47" s="108" t="s">
        <v>132</v>
      </c>
      <c r="D47" s="109" t="s">
        <v>92</v>
      </c>
      <c r="E47" s="63" t="s">
        <v>52</v>
      </c>
      <c r="F47" s="64">
        <v>8.605</v>
      </c>
      <c r="G47" s="65">
        <v>3.785</v>
      </c>
      <c r="H47" s="60" t="s">
        <v>2</v>
      </c>
      <c r="I47" s="60" t="s">
        <v>0</v>
      </c>
      <c r="J47" s="66" t="s">
        <v>24</v>
      </c>
      <c r="K47" s="67">
        <v>1000000</v>
      </c>
      <c r="L47" s="68" t="s">
        <v>21</v>
      </c>
      <c r="M47" s="69"/>
      <c r="N47" s="70" t="s">
        <v>41</v>
      </c>
    </row>
    <row r="48" spans="1:14" s="71" customFormat="1" ht="18" customHeight="1">
      <c r="A48" s="59">
        <f t="shared" si="0"/>
        <v>40</v>
      </c>
      <c r="B48" s="72">
        <v>2121534444</v>
      </c>
      <c r="C48" s="73" t="s">
        <v>170</v>
      </c>
      <c r="D48" s="74" t="s">
        <v>15</v>
      </c>
      <c r="E48" s="63" t="s">
        <v>171</v>
      </c>
      <c r="F48" s="64">
        <v>9.08</v>
      </c>
      <c r="G48" s="65">
        <v>3.84</v>
      </c>
      <c r="H48" s="60" t="s">
        <v>2</v>
      </c>
      <c r="I48" s="60" t="s">
        <v>2</v>
      </c>
      <c r="J48" s="60" t="s">
        <v>175</v>
      </c>
      <c r="K48" s="67">
        <v>3000000</v>
      </c>
      <c r="L48" s="68" t="s">
        <v>21</v>
      </c>
      <c r="M48" s="69"/>
      <c r="N48" s="70" t="s">
        <v>41</v>
      </c>
    </row>
    <row r="49" spans="1:14" s="71" customFormat="1" ht="18" customHeight="1">
      <c r="A49" s="59">
        <f t="shared" si="0"/>
        <v>41</v>
      </c>
      <c r="B49" s="72">
        <v>2121534414</v>
      </c>
      <c r="C49" s="73" t="s">
        <v>172</v>
      </c>
      <c r="D49" s="74" t="s">
        <v>109</v>
      </c>
      <c r="E49" s="63" t="s">
        <v>171</v>
      </c>
      <c r="F49" s="64">
        <v>8.58</v>
      </c>
      <c r="G49" s="65">
        <v>3.7</v>
      </c>
      <c r="H49" s="60" t="s">
        <v>2</v>
      </c>
      <c r="I49" s="60" t="s">
        <v>0</v>
      </c>
      <c r="J49" s="60" t="s">
        <v>175</v>
      </c>
      <c r="K49" s="67">
        <v>2000000</v>
      </c>
      <c r="L49" s="68" t="s">
        <v>21</v>
      </c>
      <c r="M49" s="69"/>
      <c r="N49" s="70" t="s">
        <v>41</v>
      </c>
    </row>
    <row r="50" spans="1:14" s="71" customFormat="1" ht="18" customHeight="1">
      <c r="A50" s="59">
        <f t="shared" si="0"/>
        <v>42</v>
      </c>
      <c r="B50" s="72">
        <v>2120534394</v>
      </c>
      <c r="C50" s="73" t="s">
        <v>173</v>
      </c>
      <c r="D50" s="74" t="s">
        <v>174</v>
      </c>
      <c r="E50" s="63" t="s">
        <v>171</v>
      </c>
      <c r="F50" s="64">
        <v>8.54</v>
      </c>
      <c r="G50" s="65">
        <v>3.68</v>
      </c>
      <c r="H50" s="60" t="s">
        <v>2</v>
      </c>
      <c r="I50" s="60" t="s">
        <v>0</v>
      </c>
      <c r="J50" s="60" t="s">
        <v>175</v>
      </c>
      <c r="K50" s="67">
        <v>1000000</v>
      </c>
      <c r="L50" s="68" t="s">
        <v>21</v>
      </c>
      <c r="M50" s="69"/>
      <c r="N50" s="70" t="s">
        <v>41</v>
      </c>
    </row>
    <row r="51" spans="1:14" s="71" customFormat="1" ht="18" customHeight="1">
      <c r="A51" s="59">
        <f t="shared" si="0"/>
        <v>43</v>
      </c>
      <c r="B51" s="72">
        <v>2112710586</v>
      </c>
      <c r="C51" s="73" t="s">
        <v>176</v>
      </c>
      <c r="D51" s="74" t="s">
        <v>114</v>
      </c>
      <c r="E51" s="63" t="s">
        <v>177</v>
      </c>
      <c r="F51" s="64">
        <v>9</v>
      </c>
      <c r="G51" s="92">
        <v>9</v>
      </c>
      <c r="H51" s="93" t="s">
        <v>2</v>
      </c>
      <c r="I51" s="60" t="s">
        <v>0</v>
      </c>
      <c r="J51" s="66" t="s">
        <v>66</v>
      </c>
      <c r="K51" s="67">
        <v>2000000</v>
      </c>
      <c r="L51" s="68" t="s">
        <v>25</v>
      </c>
      <c r="M51" s="113"/>
      <c r="N51" s="70" t="s">
        <v>41</v>
      </c>
    </row>
    <row r="52" spans="1:14" s="71" customFormat="1" ht="18" customHeight="1">
      <c r="A52" s="59">
        <f t="shared" si="0"/>
        <v>44</v>
      </c>
      <c r="B52" s="72">
        <v>2012719072</v>
      </c>
      <c r="C52" s="73" t="s">
        <v>178</v>
      </c>
      <c r="D52" s="74" t="s">
        <v>53</v>
      </c>
      <c r="E52" s="63" t="s">
        <v>69</v>
      </c>
      <c r="F52" s="64">
        <v>8.9</v>
      </c>
      <c r="G52" s="92">
        <v>8.9</v>
      </c>
      <c r="H52" s="93" t="s">
        <v>1</v>
      </c>
      <c r="I52" s="60" t="s">
        <v>0</v>
      </c>
      <c r="J52" s="66" t="s">
        <v>66</v>
      </c>
      <c r="K52" s="67">
        <v>1000000</v>
      </c>
      <c r="L52" s="68" t="s">
        <v>25</v>
      </c>
      <c r="M52" s="113"/>
      <c r="N52" s="70" t="s">
        <v>41</v>
      </c>
    </row>
    <row r="53" spans="1:14" s="71" customFormat="1" ht="18" customHeight="1">
      <c r="A53" s="59">
        <f t="shared" si="0"/>
        <v>45</v>
      </c>
      <c r="B53" s="72">
        <v>2012719054</v>
      </c>
      <c r="C53" s="73" t="s">
        <v>67</v>
      </c>
      <c r="D53" s="74" t="s">
        <v>68</v>
      </c>
      <c r="E53" s="63" t="s">
        <v>69</v>
      </c>
      <c r="F53" s="64">
        <v>8.9</v>
      </c>
      <c r="G53" s="92">
        <v>8.9</v>
      </c>
      <c r="H53" s="93" t="s">
        <v>1</v>
      </c>
      <c r="I53" s="60" t="s">
        <v>0</v>
      </c>
      <c r="J53" s="66" t="s">
        <v>66</v>
      </c>
      <c r="K53" s="67">
        <v>1000000</v>
      </c>
      <c r="L53" s="68" t="s">
        <v>25</v>
      </c>
      <c r="M53" s="113"/>
      <c r="N53" s="70" t="s">
        <v>41</v>
      </c>
    </row>
    <row r="54" spans="1:14" s="139" customFormat="1" ht="18" customHeight="1">
      <c r="A54" s="59">
        <f t="shared" si="0"/>
        <v>46</v>
      </c>
      <c r="B54" s="102">
        <v>2111715015</v>
      </c>
      <c r="C54" s="103" t="s">
        <v>89</v>
      </c>
      <c r="D54" s="104" t="s">
        <v>62</v>
      </c>
      <c r="E54" s="63" t="s">
        <v>90</v>
      </c>
      <c r="F54" s="64">
        <v>8.56</v>
      </c>
      <c r="G54" s="65">
        <v>3.7</v>
      </c>
      <c r="H54" s="84" t="s">
        <v>2</v>
      </c>
      <c r="I54" s="105" t="s">
        <v>2</v>
      </c>
      <c r="J54" s="80" t="s">
        <v>28</v>
      </c>
      <c r="K54" s="67">
        <v>2000000</v>
      </c>
      <c r="L54" s="68" t="s">
        <v>25</v>
      </c>
      <c r="M54" s="114"/>
      <c r="N54" s="70" t="s">
        <v>41</v>
      </c>
    </row>
    <row r="55" spans="1:14" s="71" customFormat="1" ht="18" customHeight="1">
      <c r="A55" s="59">
        <f t="shared" si="0"/>
        <v>47</v>
      </c>
      <c r="B55" s="60">
        <v>2011317377</v>
      </c>
      <c r="C55" s="61" t="s">
        <v>59</v>
      </c>
      <c r="D55" s="62" t="s">
        <v>60</v>
      </c>
      <c r="E55" s="63" t="s">
        <v>61</v>
      </c>
      <c r="F55" s="64">
        <v>8.1</v>
      </c>
      <c r="G55" s="65">
        <v>3.44</v>
      </c>
      <c r="H55" s="60" t="s">
        <v>1</v>
      </c>
      <c r="I55" s="60" t="s">
        <v>2</v>
      </c>
      <c r="J55" s="107" t="s">
        <v>30</v>
      </c>
      <c r="K55" s="67">
        <v>2000000</v>
      </c>
      <c r="L55" s="68" t="s">
        <v>25</v>
      </c>
      <c r="M55" s="113"/>
      <c r="N55" s="70" t="s">
        <v>41</v>
      </c>
    </row>
    <row r="56" spans="1:14" s="71" customFormat="1" ht="18" customHeight="1">
      <c r="A56" s="59">
        <f t="shared" si="0"/>
        <v>48</v>
      </c>
      <c r="B56" s="102">
        <v>2120225508</v>
      </c>
      <c r="C56" s="103" t="s">
        <v>99</v>
      </c>
      <c r="D56" s="104" t="s">
        <v>100</v>
      </c>
      <c r="E56" s="84" t="s">
        <v>101</v>
      </c>
      <c r="F56" s="64">
        <v>7.87</v>
      </c>
      <c r="G56" s="65">
        <v>3.45</v>
      </c>
      <c r="H56" s="60" t="s">
        <v>1</v>
      </c>
      <c r="I56" s="60" t="s">
        <v>0</v>
      </c>
      <c r="J56" s="60" t="s">
        <v>17</v>
      </c>
      <c r="K56" s="67">
        <v>2000000</v>
      </c>
      <c r="L56" s="68" t="s">
        <v>25</v>
      </c>
      <c r="M56" s="114"/>
      <c r="N56" s="70" t="s">
        <v>41</v>
      </c>
    </row>
    <row r="57" spans="1:17" s="1" customFormat="1" ht="21.75" customHeight="1">
      <c r="A57" s="35"/>
      <c r="B57" s="36"/>
      <c r="C57" s="37" t="s">
        <v>179</v>
      </c>
      <c r="D57" s="37"/>
      <c r="E57" s="38"/>
      <c r="F57" s="39"/>
      <c r="G57" s="37"/>
      <c r="H57" s="37"/>
      <c r="I57" s="40"/>
      <c r="J57" s="41"/>
      <c r="K57" s="127">
        <f>SUM(K9:K56)</f>
        <v>94000000</v>
      </c>
      <c r="L57" s="127"/>
      <c r="M57" s="37"/>
      <c r="Q57" s="16" t="s">
        <v>18</v>
      </c>
    </row>
    <row r="58" spans="1:17" ht="16.5">
      <c r="A58" s="35"/>
      <c r="B58" s="36"/>
      <c r="C58" s="37"/>
      <c r="D58" s="37"/>
      <c r="E58" s="42"/>
      <c r="F58" s="43"/>
      <c r="G58" s="37"/>
      <c r="K58" s="44"/>
      <c r="L58" s="44"/>
      <c r="M58" s="58" t="s">
        <v>180</v>
      </c>
      <c r="Q58" s="13" t="s">
        <v>31</v>
      </c>
    </row>
    <row r="59" spans="1:17" s="5" customFormat="1" ht="3.75" customHeight="1">
      <c r="A59" s="35"/>
      <c r="B59" s="36"/>
      <c r="C59" s="37"/>
      <c r="D59" s="37"/>
      <c r="E59" s="37"/>
      <c r="F59" s="45"/>
      <c r="G59" s="37"/>
      <c r="H59" s="37"/>
      <c r="I59" s="37"/>
      <c r="J59" s="36"/>
      <c r="K59" s="46"/>
      <c r="L59" s="46"/>
      <c r="M59" s="37"/>
      <c r="N59" s="20"/>
      <c r="O59" s="20"/>
      <c r="Q59" s="13" t="s">
        <v>31</v>
      </c>
    </row>
    <row r="60" spans="1:19" s="5" customFormat="1" ht="22.5" customHeight="1">
      <c r="A60" s="47"/>
      <c r="B60" s="48"/>
      <c r="C60" s="42"/>
      <c r="D60" s="42"/>
      <c r="E60" s="42"/>
      <c r="F60" s="49"/>
      <c r="G60" s="42"/>
      <c r="H60" s="42"/>
      <c r="J60" s="132" t="s">
        <v>182</v>
      </c>
      <c r="K60" s="132"/>
      <c r="L60" s="132"/>
      <c r="M60" s="132"/>
      <c r="N60" s="20"/>
      <c r="O60" s="128"/>
      <c r="P60" s="128"/>
      <c r="Q60" s="128"/>
      <c r="R60" s="128"/>
      <c r="S60" s="128"/>
    </row>
    <row r="61" spans="1:17" s="5" customFormat="1" ht="16.5">
      <c r="A61" s="133" t="s">
        <v>70</v>
      </c>
      <c r="B61" s="133"/>
      <c r="C61" s="133"/>
      <c r="D61" s="134" t="s">
        <v>71</v>
      </c>
      <c r="E61" s="134"/>
      <c r="F61" s="134"/>
      <c r="G61" s="135" t="s">
        <v>72</v>
      </c>
      <c r="H61" s="135"/>
      <c r="I61" s="135"/>
      <c r="J61" s="131" t="s">
        <v>42</v>
      </c>
      <c r="K61" s="131"/>
      <c r="L61" s="131"/>
      <c r="M61" s="131"/>
      <c r="N61" s="20"/>
      <c r="O61" s="20"/>
      <c r="Q61" s="14" t="s">
        <v>24</v>
      </c>
    </row>
    <row r="62" spans="1:17" s="5" customFormat="1" ht="16.5">
      <c r="A62" s="51"/>
      <c r="B62" s="50"/>
      <c r="C62" s="50"/>
      <c r="D62" s="50"/>
      <c r="E62" s="52"/>
      <c r="F62" s="53"/>
      <c r="G62" s="54"/>
      <c r="H62" s="55"/>
      <c r="I62" s="55"/>
      <c r="J62" s="56"/>
      <c r="K62" s="57"/>
      <c r="L62" s="57"/>
      <c r="M62" s="57"/>
      <c r="N62" s="20"/>
      <c r="O62" s="20"/>
      <c r="Q62" s="14" t="s">
        <v>24</v>
      </c>
    </row>
    <row r="63" spans="1:17" s="5" customFormat="1" ht="16.5">
      <c r="A63" s="51"/>
      <c r="B63" s="52"/>
      <c r="C63" s="52"/>
      <c r="D63" s="52"/>
      <c r="E63" s="52"/>
      <c r="F63" s="53"/>
      <c r="G63" s="54"/>
      <c r="H63" s="55"/>
      <c r="I63" s="55"/>
      <c r="J63" s="56"/>
      <c r="K63" s="57"/>
      <c r="L63" s="57"/>
      <c r="M63" s="57"/>
      <c r="N63" s="20"/>
      <c r="O63" s="20"/>
      <c r="Q63" s="14" t="s">
        <v>24</v>
      </c>
    </row>
    <row r="64" spans="1:17" ht="15.75">
      <c r="A64" s="10"/>
      <c r="B64" s="21"/>
      <c r="C64" s="21"/>
      <c r="D64" s="21"/>
      <c r="E64" s="21"/>
      <c r="F64" s="34"/>
      <c r="G64" s="22"/>
      <c r="H64" s="23"/>
      <c r="I64" s="23"/>
      <c r="J64" s="24"/>
      <c r="K64" s="25"/>
      <c r="L64" s="25"/>
      <c r="M64" s="26"/>
      <c r="Q64" s="13" t="s">
        <v>32</v>
      </c>
    </row>
    <row r="65" spans="1:17" ht="15.75">
      <c r="A65" s="27"/>
      <c r="B65" s="27"/>
      <c r="C65" s="28"/>
      <c r="D65" s="21"/>
      <c r="E65" s="21"/>
      <c r="F65" s="34"/>
      <c r="G65" s="22"/>
      <c r="H65" s="27"/>
      <c r="I65" s="130"/>
      <c r="J65" s="130"/>
      <c r="K65" s="130"/>
      <c r="L65" s="29"/>
      <c r="M65" s="19"/>
      <c r="Q65" s="13" t="s">
        <v>32</v>
      </c>
    </row>
    <row r="66" ht="12.75">
      <c r="Q66" s="13" t="s">
        <v>32</v>
      </c>
    </row>
    <row r="67" ht="12.75">
      <c r="Q67" s="7" t="s">
        <v>22</v>
      </c>
    </row>
    <row r="68" ht="12.75">
      <c r="Q68" s="7" t="s">
        <v>22</v>
      </c>
    </row>
    <row r="69" ht="12.75">
      <c r="Q69" s="7" t="s">
        <v>22</v>
      </c>
    </row>
    <row r="70" ht="12.75">
      <c r="Q70" s="13" t="s">
        <v>23</v>
      </c>
    </row>
    <row r="71" ht="12.75">
      <c r="Q71" s="13" t="s">
        <v>23</v>
      </c>
    </row>
    <row r="72" ht="12.75">
      <c r="Q72" s="13" t="s">
        <v>23</v>
      </c>
    </row>
    <row r="73" ht="12.75">
      <c r="Q73" s="14" t="s">
        <v>33</v>
      </c>
    </row>
    <row r="74" ht="12.75">
      <c r="Q74" s="14" t="s">
        <v>33</v>
      </c>
    </row>
    <row r="75" ht="12.75">
      <c r="Q75" s="14" t="s">
        <v>33</v>
      </c>
    </row>
    <row r="76" ht="12.75">
      <c r="Q76" s="14" t="s">
        <v>34</v>
      </c>
    </row>
    <row r="77" ht="12.75">
      <c r="Q77" s="14" t="s">
        <v>34</v>
      </c>
    </row>
    <row r="78" ht="12.75">
      <c r="Q78" s="14" t="s">
        <v>34</v>
      </c>
    </row>
    <row r="79" ht="12.75">
      <c r="Q79" s="15" t="s">
        <v>27</v>
      </c>
    </row>
    <row r="80" ht="12.75">
      <c r="Q80" s="15" t="s">
        <v>27</v>
      </c>
    </row>
    <row r="81" ht="12.75">
      <c r="Q81" s="9" t="s">
        <v>17</v>
      </c>
    </row>
    <row r="82" ht="12.75">
      <c r="Q82" s="9" t="s">
        <v>17</v>
      </c>
    </row>
    <row r="83" ht="12.75">
      <c r="Q83" s="13" t="s">
        <v>28</v>
      </c>
    </row>
    <row r="84" ht="12.75">
      <c r="Q84" s="13" t="s">
        <v>28</v>
      </c>
    </row>
    <row r="85" ht="12.75">
      <c r="Q85" s="7" t="s">
        <v>30</v>
      </c>
    </row>
    <row r="86" ht="12.75">
      <c r="Q86" s="7" t="s">
        <v>30</v>
      </c>
    </row>
    <row r="87" ht="12.75">
      <c r="Q87" s="7" t="s">
        <v>18</v>
      </c>
    </row>
    <row r="88" ht="12.75">
      <c r="Q88" s="7" t="s">
        <v>18</v>
      </c>
    </row>
    <row r="89" ht="12.75">
      <c r="Q89" s="7" t="s">
        <v>29</v>
      </c>
    </row>
    <row r="90" ht="12.75">
      <c r="Q90" s="7" t="s">
        <v>29</v>
      </c>
    </row>
    <row r="91" ht="12.75">
      <c r="Q91" s="7" t="s">
        <v>31</v>
      </c>
    </row>
    <row r="92" ht="12.75">
      <c r="Q92" s="7" t="s">
        <v>31</v>
      </c>
    </row>
    <row r="93" ht="12.75">
      <c r="Q93" s="7" t="s">
        <v>22</v>
      </c>
    </row>
    <row r="94" ht="12.75">
      <c r="Q94" s="7" t="s">
        <v>22</v>
      </c>
    </row>
    <row r="95" ht="12.75">
      <c r="Q95" s="13" t="s">
        <v>23</v>
      </c>
    </row>
    <row r="96" spans="1:17" ht="12.75">
      <c r="A96"/>
      <c r="B96"/>
      <c r="J96"/>
      <c r="Q96" s="14" t="s">
        <v>33</v>
      </c>
    </row>
    <row r="97" spans="1:10" ht="12.75">
      <c r="A97"/>
      <c r="B97"/>
      <c r="J97"/>
    </row>
    <row r="98" spans="1:10" ht="12.75">
      <c r="A98"/>
      <c r="B98"/>
      <c r="J98"/>
    </row>
    <row r="99" spans="1:10" ht="12.75">
      <c r="A99"/>
      <c r="B99"/>
      <c r="J99"/>
    </row>
    <row r="100" spans="1:10" ht="12.75">
      <c r="A100"/>
      <c r="B100"/>
      <c r="J100"/>
    </row>
    <row r="101" spans="1:10" ht="12.75">
      <c r="A101"/>
      <c r="B101"/>
      <c r="J101"/>
    </row>
    <row r="102" spans="1:10" ht="12.75">
      <c r="A102"/>
      <c r="B102"/>
      <c r="J102"/>
    </row>
  </sheetData>
  <sheetProtection password="CF7A" sheet="1" formatCells="0" formatColumns="0" formatRows="0" insertColumns="0" insertRows="0" insertHyperlinks="0" deleteColumns="0" deleteRows="0"/>
  <autoFilter ref="A8:M58"/>
  <mergeCells count="15">
    <mergeCell ref="O60:S60"/>
    <mergeCell ref="A5:M5"/>
    <mergeCell ref="I65:K65"/>
    <mergeCell ref="J61:M61"/>
    <mergeCell ref="J60:M60"/>
    <mergeCell ref="A61:C61"/>
    <mergeCell ref="D61:F61"/>
    <mergeCell ref="G61:I61"/>
    <mergeCell ref="A6:M6"/>
    <mergeCell ref="A1:D1"/>
    <mergeCell ref="A2:D2"/>
    <mergeCell ref="A3:C3"/>
    <mergeCell ref="F1:M1"/>
    <mergeCell ref="F2:M2"/>
    <mergeCell ref="K57:L57"/>
  </mergeCells>
  <conditionalFormatting sqref="N59:N63">
    <cfRule type="cellIs" priority="1" dxfId="2" operator="equal" stopIfTrue="1">
      <formula>1</formula>
    </cfRule>
  </conditionalFormatting>
  <conditionalFormatting sqref="O59 O61:O63">
    <cfRule type="cellIs" priority="2" dxfId="1" operator="equal" stopIfTrue="1">
      <formula>"Loại"</formula>
    </cfRule>
  </conditionalFormatting>
  <conditionalFormatting sqref="G22:G28 G33:G36 G39:G40 H54:H56 H44:H45 G13:G18 G46:G53">
    <cfRule type="cellIs" priority="3" dxfId="0" operator="lessThan" stopIfTrue="1">
      <formula>3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2016-12-26T07:53:14Z</cp:lastPrinted>
  <dcterms:created xsi:type="dcterms:W3CDTF">2009-11-04T02:33:46Z</dcterms:created>
  <dcterms:modified xsi:type="dcterms:W3CDTF">2017-01-07T08:41:04Z</dcterms:modified>
  <cp:category/>
  <cp:version/>
  <cp:contentType/>
  <cp:contentStatus/>
</cp:coreProperties>
</file>